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Общая папка\Прайс\ПРАЙС 2024\Для сайта\Прайс 2 цены_2024\"/>
    </mc:Choice>
  </mc:AlternateContent>
  <xr:revisionPtr revIDLastSave="0" documentId="13_ncr:1_{0FFBAA76-3AE6-4121-AB65-55C4041C32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айс_лист" sheetId="1" r:id="rId1"/>
    <sheet name="Бланк заказа" sheetId="2" r:id="rId2"/>
  </sheets>
  <definedNames>
    <definedName name="_xlnm._FilterDatabase" localSheetId="1" hidden="1">'Бланк заказа'!$A$4:$G$109</definedName>
    <definedName name="_xlnm._FilterDatabase" localSheetId="0" hidden="1">Прайс_лист!$B$4:$H$122</definedName>
    <definedName name="_xlnm.Print_Area" localSheetId="0">Прайс_лист!$B$1:$K$136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2" l="1"/>
  <c r="E66" i="2"/>
  <c r="B66" i="2"/>
  <c r="C66" i="2"/>
  <c r="F64" i="2"/>
  <c r="E64" i="2"/>
  <c r="B64" i="2"/>
  <c r="C64" i="2"/>
  <c r="F81" i="2"/>
  <c r="E81" i="2"/>
  <c r="B81" i="2"/>
  <c r="C81" i="2"/>
  <c r="F79" i="2"/>
  <c r="E79" i="2"/>
  <c r="B79" i="2"/>
  <c r="C79" i="2"/>
  <c r="I91" i="1"/>
  <c r="I89" i="1"/>
  <c r="I76" i="1"/>
  <c r="I74" i="1"/>
  <c r="G64" i="2" l="1"/>
  <c r="G66" i="2"/>
  <c r="G79" i="2"/>
  <c r="G81" i="2"/>
  <c r="F89" i="2" l="1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G105" i="2" s="1"/>
  <c r="E106" i="2"/>
  <c r="E107" i="2"/>
  <c r="E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88" i="2"/>
  <c r="F59" i="2"/>
  <c r="F60" i="2"/>
  <c r="F61" i="2"/>
  <c r="F62" i="2"/>
  <c r="F63" i="2"/>
  <c r="F65" i="2"/>
  <c r="F67" i="2"/>
  <c r="F68" i="2"/>
  <c r="F69" i="2"/>
  <c r="F70" i="2"/>
  <c r="F71" i="2"/>
  <c r="F72" i="2"/>
  <c r="F73" i="2"/>
  <c r="F74" i="2"/>
  <c r="F75" i="2"/>
  <c r="F76" i="2"/>
  <c r="F77" i="2"/>
  <c r="F78" i="2"/>
  <c r="F80" i="2"/>
  <c r="F82" i="2"/>
  <c r="F83" i="2"/>
  <c r="F84" i="2"/>
  <c r="F85" i="2"/>
  <c r="F86" i="2"/>
  <c r="F87" i="2"/>
  <c r="F58" i="2"/>
  <c r="E59" i="2"/>
  <c r="E60" i="2"/>
  <c r="E61" i="2"/>
  <c r="E62" i="2"/>
  <c r="E63" i="2"/>
  <c r="E65" i="2"/>
  <c r="E67" i="2"/>
  <c r="E68" i="2"/>
  <c r="E69" i="2"/>
  <c r="E70" i="2"/>
  <c r="E71" i="2"/>
  <c r="E72" i="2"/>
  <c r="E73" i="2"/>
  <c r="E74" i="2"/>
  <c r="E75" i="2"/>
  <c r="E76" i="2"/>
  <c r="E77" i="2"/>
  <c r="E78" i="2"/>
  <c r="E80" i="2"/>
  <c r="E82" i="2"/>
  <c r="E83" i="2"/>
  <c r="E84" i="2"/>
  <c r="E85" i="2"/>
  <c r="E86" i="2"/>
  <c r="E87" i="2"/>
  <c r="E58" i="2"/>
  <c r="C59" i="2"/>
  <c r="C60" i="2"/>
  <c r="C61" i="2"/>
  <c r="C62" i="2"/>
  <c r="C63" i="2"/>
  <c r="C65" i="2"/>
  <c r="C67" i="2"/>
  <c r="C68" i="2"/>
  <c r="C69" i="2"/>
  <c r="C70" i="2"/>
  <c r="C71" i="2"/>
  <c r="C72" i="2"/>
  <c r="C73" i="2"/>
  <c r="C74" i="2"/>
  <c r="C75" i="2"/>
  <c r="C76" i="2"/>
  <c r="C77" i="2"/>
  <c r="C78" i="2"/>
  <c r="C80" i="2"/>
  <c r="C82" i="2"/>
  <c r="C83" i="2"/>
  <c r="C84" i="2"/>
  <c r="C85" i="2"/>
  <c r="C86" i="2"/>
  <c r="C87" i="2"/>
  <c r="C58" i="2"/>
  <c r="B84" i="2"/>
  <c r="B85" i="2"/>
  <c r="B86" i="2"/>
  <c r="B87" i="2"/>
  <c r="B77" i="2"/>
  <c r="B78" i="2"/>
  <c r="B80" i="2"/>
  <c r="B82" i="2"/>
  <c r="B83" i="2"/>
  <c r="B59" i="2"/>
  <c r="B60" i="2"/>
  <c r="B61" i="2"/>
  <c r="B62" i="2"/>
  <c r="B63" i="2"/>
  <c r="B65" i="2"/>
  <c r="B67" i="2"/>
  <c r="B68" i="2"/>
  <c r="B69" i="2"/>
  <c r="B70" i="2"/>
  <c r="B71" i="2"/>
  <c r="B72" i="2"/>
  <c r="B73" i="2"/>
  <c r="B74" i="2"/>
  <c r="B75" i="2"/>
  <c r="B76" i="2"/>
  <c r="B58" i="2"/>
  <c r="F54" i="2"/>
  <c r="F55" i="2"/>
  <c r="F56" i="2"/>
  <c r="F57" i="2"/>
  <c r="F53" i="2"/>
  <c r="E54" i="2"/>
  <c r="E55" i="2"/>
  <c r="E56" i="2"/>
  <c r="E57" i="2"/>
  <c r="E53" i="2"/>
  <c r="B54" i="2"/>
  <c r="C54" i="2"/>
  <c r="B55" i="2"/>
  <c r="C55" i="2"/>
  <c r="B56" i="2"/>
  <c r="C56" i="2"/>
  <c r="B57" i="2"/>
  <c r="C57" i="2"/>
  <c r="C53" i="2"/>
  <c r="B53" i="2"/>
  <c r="I64" i="1"/>
  <c r="I63" i="1"/>
  <c r="I86" i="1"/>
  <c r="I71" i="1"/>
  <c r="G55" i="2" l="1"/>
  <c r="G58" i="2" l="1"/>
  <c r="G54" i="2"/>
  <c r="G57" i="2"/>
  <c r="G56" i="2"/>
  <c r="G53" i="2"/>
  <c r="J58" i="1" l="1"/>
  <c r="K58" i="1"/>
  <c r="I58" i="1"/>
  <c r="I62" i="1" l="1"/>
  <c r="I61" i="1"/>
  <c r="I60" i="1"/>
  <c r="E42" i="2"/>
  <c r="E43" i="2"/>
  <c r="E44" i="2"/>
  <c r="E45" i="2"/>
  <c r="E46" i="2"/>
  <c r="E47" i="2"/>
  <c r="E48" i="2"/>
  <c r="E49" i="2"/>
  <c r="E50" i="2"/>
  <c r="E51" i="2"/>
  <c r="E52" i="2"/>
  <c r="E41" i="2"/>
  <c r="E32" i="2"/>
  <c r="E33" i="2"/>
  <c r="E34" i="2"/>
  <c r="E35" i="2"/>
  <c r="E36" i="2"/>
  <c r="E37" i="2"/>
  <c r="E38" i="2"/>
  <c r="E39" i="2"/>
  <c r="E40" i="2"/>
  <c r="E31" i="2"/>
  <c r="E19" i="2"/>
  <c r="E20" i="2"/>
  <c r="E21" i="2"/>
  <c r="E22" i="2"/>
  <c r="E23" i="2"/>
  <c r="E24" i="2"/>
  <c r="E25" i="2"/>
  <c r="E26" i="2"/>
  <c r="E27" i="2"/>
  <c r="E28" i="2"/>
  <c r="E29" i="2"/>
  <c r="E30" i="2"/>
  <c r="E18" i="2"/>
  <c r="E6" i="2"/>
  <c r="E7" i="2"/>
  <c r="E8" i="2"/>
  <c r="E9" i="2"/>
  <c r="E10" i="2"/>
  <c r="E11" i="2"/>
  <c r="E12" i="2"/>
  <c r="E13" i="2"/>
  <c r="E14" i="2"/>
  <c r="E15" i="2"/>
  <c r="E16" i="2"/>
  <c r="E17" i="2"/>
  <c r="E5" i="2"/>
  <c r="I99" i="1" l="1"/>
  <c r="J99" i="1"/>
  <c r="I66" i="1"/>
  <c r="J66" i="1"/>
  <c r="K33" i="1"/>
  <c r="J33" i="1"/>
  <c r="I33" i="1"/>
  <c r="F42" i="2" l="1"/>
  <c r="C42" i="2"/>
  <c r="B42" i="2"/>
  <c r="F44" i="2"/>
  <c r="G44" i="2" s="1"/>
  <c r="C44" i="2"/>
  <c r="B44" i="2"/>
  <c r="I48" i="1"/>
  <c r="I46" i="1"/>
  <c r="G88" i="2"/>
  <c r="G90" i="2"/>
  <c r="G92" i="2"/>
  <c r="G94" i="2"/>
  <c r="G95" i="2"/>
  <c r="G96" i="2"/>
  <c r="G98" i="2"/>
  <c r="G99" i="2"/>
  <c r="G100" i="2"/>
  <c r="G103" i="2"/>
  <c r="G104" i="2"/>
  <c r="G107" i="2"/>
  <c r="G87" i="2"/>
  <c r="G60" i="2"/>
  <c r="G62" i="2"/>
  <c r="G63" i="2"/>
  <c r="G65" i="2"/>
  <c r="G68" i="2"/>
  <c r="G70" i="2"/>
  <c r="G71" i="2"/>
  <c r="G74" i="2"/>
  <c r="G76" i="2"/>
  <c r="G82" i="2"/>
  <c r="G84" i="2"/>
  <c r="G86" i="2"/>
  <c r="F32" i="2"/>
  <c r="F33" i="2"/>
  <c r="G33" i="2" s="1"/>
  <c r="F34" i="2"/>
  <c r="G34" i="2" s="1"/>
  <c r="F35" i="2"/>
  <c r="F36" i="2"/>
  <c r="G36" i="2" s="1"/>
  <c r="F37" i="2"/>
  <c r="G37" i="2" s="1"/>
  <c r="F38" i="2"/>
  <c r="G38" i="2" s="1"/>
  <c r="F39" i="2"/>
  <c r="F40" i="2"/>
  <c r="F41" i="2"/>
  <c r="F43" i="2"/>
  <c r="G43" i="2" s="1"/>
  <c r="F45" i="2"/>
  <c r="F46" i="2"/>
  <c r="F47" i="2"/>
  <c r="F48" i="2"/>
  <c r="G48" i="2" s="1"/>
  <c r="F49" i="2"/>
  <c r="G49" i="2" s="1"/>
  <c r="F50" i="2"/>
  <c r="F51" i="2"/>
  <c r="G51" i="2" s="1"/>
  <c r="F52" i="2"/>
  <c r="G52" i="2" s="1"/>
  <c r="F31" i="2"/>
  <c r="G31" i="2" s="1"/>
  <c r="F6" i="2"/>
  <c r="G6" i="2" s="1"/>
  <c r="F7" i="2"/>
  <c r="F8" i="2"/>
  <c r="G8" i="2" s="1"/>
  <c r="F9" i="2"/>
  <c r="F10" i="2"/>
  <c r="F11" i="2"/>
  <c r="F12" i="2"/>
  <c r="G12" i="2" s="1"/>
  <c r="F13" i="2"/>
  <c r="F14" i="2"/>
  <c r="F15" i="2"/>
  <c r="F16" i="2"/>
  <c r="G16" i="2" s="1"/>
  <c r="F17" i="2"/>
  <c r="F18" i="2"/>
  <c r="G18" i="2" s="1"/>
  <c r="F19" i="2"/>
  <c r="G19" i="2" s="1"/>
  <c r="F20" i="2"/>
  <c r="G20" i="2" s="1"/>
  <c r="F21" i="2"/>
  <c r="F22" i="2"/>
  <c r="F23" i="2"/>
  <c r="F24" i="2"/>
  <c r="G24" i="2" s="1"/>
  <c r="F25" i="2"/>
  <c r="G25" i="2" s="1"/>
  <c r="F26" i="2"/>
  <c r="F27" i="2"/>
  <c r="F28" i="2"/>
  <c r="G28" i="2" s="1"/>
  <c r="F29" i="2"/>
  <c r="G29" i="2" s="1"/>
  <c r="F30" i="2"/>
  <c r="F5" i="2"/>
  <c r="A5" i="2"/>
  <c r="C25" i="2"/>
  <c r="B25" i="2"/>
  <c r="C12" i="2"/>
  <c r="B12" i="2"/>
  <c r="I26" i="1"/>
  <c r="I13" i="1"/>
  <c r="C32" i="2"/>
  <c r="C33" i="2"/>
  <c r="C34" i="2"/>
  <c r="C35" i="2"/>
  <c r="C36" i="2"/>
  <c r="C37" i="2"/>
  <c r="C38" i="2"/>
  <c r="C39" i="2"/>
  <c r="C40" i="2"/>
  <c r="C41" i="2"/>
  <c r="C43" i="2"/>
  <c r="C45" i="2"/>
  <c r="C46" i="2"/>
  <c r="C47" i="2"/>
  <c r="C48" i="2"/>
  <c r="C49" i="2"/>
  <c r="C50" i="2"/>
  <c r="C51" i="2"/>
  <c r="C52" i="2"/>
  <c r="C31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C5" i="2"/>
  <c r="B32" i="2"/>
  <c r="B33" i="2"/>
  <c r="B34" i="2"/>
  <c r="B35" i="2"/>
  <c r="B36" i="2"/>
  <c r="B37" i="2"/>
  <c r="B38" i="2"/>
  <c r="B39" i="2"/>
  <c r="B40" i="2"/>
  <c r="B41" i="2"/>
  <c r="B43" i="2"/>
  <c r="B45" i="2"/>
  <c r="B46" i="2"/>
  <c r="B47" i="2"/>
  <c r="B48" i="2"/>
  <c r="B49" i="2"/>
  <c r="B50" i="2"/>
  <c r="B51" i="2"/>
  <c r="B52" i="2"/>
  <c r="B31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27" i="2"/>
  <c r="B28" i="2"/>
  <c r="B29" i="2"/>
  <c r="B30" i="2"/>
  <c r="B5" i="2"/>
  <c r="I30" i="1"/>
  <c r="I17" i="1"/>
  <c r="B7" i="1"/>
  <c r="B8" i="1" s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01" i="1"/>
  <c r="I69" i="1"/>
  <c r="I70" i="1"/>
  <c r="I72" i="1"/>
  <c r="I73" i="1"/>
  <c r="I75" i="1"/>
  <c r="I77" i="1"/>
  <c r="I78" i="1"/>
  <c r="I79" i="1"/>
  <c r="I80" i="1"/>
  <c r="I81" i="1"/>
  <c r="I82" i="1"/>
  <c r="I83" i="1"/>
  <c r="I84" i="1"/>
  <c r="I85" i="1"/>
  <c r="I87" i="1"/>
  <c r="I88" i="1"/>
  <c r="I90" i="1"/>
  <c r="I92" i="1"/>
  <c r="I93" i="1"/>
  <c r="I94" i="1"/>
  <c r="I95" i="1"/>
  <c r="I96" i="1"/>
  <c r="I97" i="1"/>
  <c r="I68" i="1"/>
  <c r="I36" i="1"/>
  <c r="I37" i="1"/>
  <c r="I38" i="1"/>
  <c r="I39" i="1"/>
  <c r="I40" i="1"/>
  <c r="I41" i="1"/>
  <c r="I42" i="1"/>
  <c r="I43" i="1"/>
  <c r="I44" i="1"/>
  <c r="I45" i="1"/>
  <c r="I47" i="1"/>
  <c r="I49" i="1"/>
  <c r="I50" i="1"/>
  <c r="I51" i="1"/>
  <c r="I52" i="1"/>
  <c r="I53" i="1"/>
  <c r="I54" i="1"/>
  <c r="I55" i="1"/>
  <c r="I56" i="1"/>
  <c r="I35" i="1"/>
  <c r="I7" i="1"/>
  <c r="I8" i="1"/>
  <c r="I9" i="1"/>
  <c r="I10" i="1"/>
  <c r="I11" i="1"/>
  <c r="I12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6" i="1"/>
  <c r="G91" i="2" l="1"/>
  <c r="G21" i="2"/>
  <c r="G13" i="2"/>
  <c r="G45" i="2"/>
  <c r="G39" i="2"/>
  <c r="G35" i="2"/>
  <c r="G59" i="2"/>
  <c r="G83" i="2"/>
  <c r="G77" i="2"/>
  <c r="G73" i="2"/>
  <c r="G69" i="2"/>
  <c r="A7" i="2"/>
  <c r="B9" i="1"/>
  <c r="G17" i="2"/>
  <c r="G9" i="2"/>
  <c r="G72" i="2"/>
  <c r="G102" i="2"/>
  <c r="G42" i="2"/>
  <c r="A6" i="2"/>
  <c r="G5" i="2"/>
  <c r="G23" i="2"/>
  <c r="G11" i="2"/>
  <c r="G47" i="2"/>
  <c r="G41" i="2"/>
  <c r="G85" i="2"/>
  <c r="G80" i="2"/>
  <c r="G75" i="2"/>
  <c r="G67" i="2"/>
  <c r="G61" i="2"/>
  <c r="G106" i="2"/>
  <c r="G101" i="2"/>
  <c r="G89" i="2"/>
  <c r="G30" i="2"/>
  <c r="G26" i="2"/>
  <c r="G22" i="2"/>
  <c r="G14" i="2"/>
  <c r="G10" i="2"/>
  <c r="G46" i="2"/>
  <c r="G40" i="2"/>
  <c r="G32" i="2"/>
  <c r="G78" i="2"/>
  <c r="G93" i="2"/>
  <c r="G15" i="2"/>
  <c r="G50" i="2"/>
  <c r="G27" i="2"/>
  <c r="G7" i="2"/>
  <c r="G97" i="2"/>
  <c r="G108" i="2" l="1"/>
  <c r="G109" i="2" s="1"/>
  <c r="B10" i="1"/>
  <c r="A8" i="2"/>
  <c r="B11" i="1" l="1"/>
  <c r="A9" i="2"/>
  <c r="A10" i="2" l="1"/>
  <c r="B12" i="1"/>
  <c r="B13" i="1" l="1"/>
  <c r="A11" i="2"/>
  <c r="B14" i="1" l="1"/>
  <c r="A12" i="2"/>
  <c r="B15" i="1" l="1"/>
  <c r="A13" i="2"/>
  <c r="A14" i="2" l="1"/>
  <c r="B16" i="1"/>
  <c r="B17" i="1" l="1"/>
  <c r="A15" i="2"/>
  <c r="A16" i="2" l="1"/>
  <c r="B18" i="1"/>
  <c r="B19" i="1" l="1"/>
  <c r="A17" i="2"/>
  <c r="A18" i="2" l="1"/>
  <c r="B20" i="1"/>
  <c r="B21" i="1" l="1"/>
  <c r="A19" i="2"/>
  <c r="A20" i="2" l="1"/>
  <c r="B22" i="1"/>
  <c r="A21" i="2" l="1"/>
  <c r="B23" i="1"/>
  <c r="A22" i="2" l="1"/>
  <c r="B24" i="1"/>
  <c r="B25" i="1" l="1"/>
  <c r="A23" i="2"/>
  <c r="A24" i="2" l="1"/>
  <c r="B26" i="1"/>
  <c r="A25" i="2" l="1"/>
  <c r="B27" i="1"/>
  <c r="B28" i="1" l="1"/>
  <c r="A26" i="2"/>
  <c r="A27" i="2" l="1"/>
  <c r="B29" i="1"/>
  <c r="B30" i="1" l="1"/>
  <c r="A28" i="2"/>
  <c r="A29" i="2" l="1"/>
  <c r="B31" i="1"/>
  <c r="B35" i="1" l="1"/>
  <c r="A30" i="2"/>
  <c r="A31" i="2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60" i="1" s="1"/>
  <c r="A53" i="2" s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B61" i="1" l="1"/>
  <c r="A54" i="2" l="1"/>
  <c r="B62" i="1"/>
  <c r="B63" i="1" l="1"/>
  <c r="A55" i="2"/>
  <c r="B64" i="1" l="1"/>
  <c r="A56" i="2"/>
  <c r="A57" i="2" l="1"/>
  <c r="B68" i="1"/>
  <c r="A58" i="2" l="1"/>
  <c r="B69" i="1"/>
  <c r="B70" i="1" l="1"/>
  <c r="A59" i="2"/>
  <c r="B71" i="1" l="1"/>
  <c r="A60" i="2"/>
  <c r="B72" i="1" l="1"/>
  <c r="A61" i="2"/>
  <c r="B73" i="1" l="1"/>
  <c r="B74" i="1" s="1"/>
  <c r="A62" i="2"/>
  <c r="B75" i="1" l="1"/>
  <c r="B76" i="1" s="1"/>
  <c r="A64" i="2"/>
  <c r="A63" i="2"/>
  <c r="B77" i="1" l="1"/>
  <c r="A66" i="2"/>
  <c r="A65" i="2"/>
  <c r="B78" i="1" l="1"/>
  <c r="A67" i="2"/>
  <c r="B79" i="1" l="1"/>
  <c r="A68" i="2"/>
  <c r="B80" i="1" l="1"/>
  <c r="A69" i="2"/>
  <c r="B81" i="1" l="1"/>
  <c r="A70" i="2"/>
  <c r="B82" i="1" l="1"/>
  <c r="A71" i="2"/>
  <c r="B83" i="1" l="1"/>
  <c r="A72" i="2"/>
  <c r="B84" i="1" l="1"/>
  <c r="A73" i="2"/>
  <c r="B85" i="1" l="1"/>
  <c r="A74" i="2"/>
  <c r="B86" i="1" l="1"/>
  <c r="A75" i="2"/>
  <c r="B87" i="1" l="1"/>
  <c r="B88" i="1" s="1"/>
  <c r="B89" i="1" s="1"/>
  <c r="A76" i="2"/>
  <c r="B90" i="1" l="1"/>
  <c r="B91" i="1" s="1"/>
  <c r="A79" i="2"/>
  <c r="A77" i="2"/>
  <c r="B92" i="1" l="1"/>
  <c r="A81" i="2"/>
  <c r="A78" i="2"/>
  <c r="A80" i="2" l="1"/>
  <c r="B93" i="1" l="1"/>
  <c r="A82" i="2"/>
  <c r="B94" i="1" l="1"/>
  <c r="A83" i="2"/>
  <c r="B95" i="1" l="1"/>
  <c r="A84" i="2"/>
  <c r="B96" i="1" l="1"/>
  <c r="A85" i="2"/>
  <c r="B97" i="1" l="1"/>
  <c r="A86" i="2"/>
  <c r="A87" i="2" l="1"/>
  <c r="B101" i="1"/>
  <c r="A88" i="2" l="1"/>
  <c r="B102" i="1"/>
  <c r="A89" i="2" l="1"/>
  <c r="B103" i="1"/>
  <c r="A90" i="2" l="1"/>
  <c r="B104" i="1"/>
  <c r="A91" i="2" l="1"/>
  <c r="B105" i="1"/>
  <c r="A92" i="2" l="1"/>
  <c r="B106" i="1"/>
  <c r="A93" i="2" l="1"/>
  <c r="B107" i="1"/>
  <c r="A94" i="2" l="1"/>
  <c r="B108" i="1"/>
  <c r="A95" i="2" l="1"/>
  <c r="B109" i="1"/>
  <c r="A96" i="2" l="1"/>
  <c r="B110" i="1"/>
  <c r="A97" i="2" l="1"/>
  <c r="B111" i="1"/>
  <c r="A98" i="2" l="1"/>
  <c r="B112" i="1"/>
  <c r="A99" i="2" l="1"/>
  <c r="B113" i="1"/>
  <c r="A100" i="2" l="1"/>
  <c r="B114" i="1"/>
  <c r="A101" i="2" l="1"/>
  <c r="B115" i="1"/>
  <c r="A102" i="2" l="1"/>
  <c r="B116" i="1"/>
  <c r="A103" i="2" l="1"/>
  <c r="B117" i="1"/>
  <c r="A104" i="2" l="1"/>
  <c r="B118" i="1"/>
  <c r="A105" i="2" l="1"/>
  <c r="B119" i="1"/>
  <c r="A106" i="2" l="1"/>
  <c r="B120" i="1"/>
  <c r="A107" i="2" s="1"/>
</calcChain>
</file>

<file path=xl/sharedStrings.xml><?xml version="1.0" encoding="utf-8"?>
<sst xmlns="http://schemas.openxmlformats.org/spreadsheetml/2006/main" count="696" uniqueCount="304">
  <si>
    <t xml:space="preserve">Наименование </t>
  </si>
  <si>
    <t>Упаковка</t>
  </si>
  <si>
    <t>208 х 400 мм</t>
  </si>
  <si>
    <t>226 х 430 мм</t>
  </si>
  <si>
    <t>245 х 430 мм</t>
  </si>
  <si>
    <t>Плотность обложки</t>
  </si>
  <si>
    <t>Артикул</t>
  </si>
  <si>
    <t>Цвет</t>
  </si>
  <si>
    <t>прозрачный</t>
  </si>
  <si>
    <t>в ассортименте</t>
  </si>
  <si>
    <t>290 х 500 мм</t>
  </si>
  <si>
    <t>300 х 500 мм</t>
  </si>
  <si>
    <t>№ п/п</t>
  </si>
  <si>
    <t>280 х 500 мм</t>
  </si>
  <si>
    <t>200 мкм.</t>
  </si>
  <si>
    <t>140 мкм.</t>
  </si>
  <si>
    <t>50 мкм.</t>
  </si>
  <si>
    <t>240 х 430 мм</t>
  </si>
  <si>
    <t>265 х 500 мм</t>
  </si>
  <si>
    <t>С-208</t>
  </si>
  <si>
    <t>80 мкм.</t>
  </si>
  <si>
    <t>НС-208</t>
  </si>
  <si>
    <t>255 х 430 мм</t>
  </si>
  <si>
    <t>217 х 400 мм</t>
  </si>
  <si>
    <t>В-208</t>
  </si>
  <si>
    <t>40 мкм.</t>
  </si>
  <si>
    <t>НВ-208</t>
  </si>
  <si>
    <t xml:space="preserve">200 штук </t>
  </si>
  <si>
    <t xml:space="preserve">300 штук </t>
  </si>
  <si>
    <t xml:space="preserve">4000 штук        </t>
  </si>
  <si>
    <t xml:space="preserve"> 3000 штук        </t>
  </si>
  <si>
    <t xml:space="preserve">2000 штук        </t>
  </si>
  <si>
    <r>
      <t xml:space="preserve">Размер обложки </t>
    </r>
    <r>
      <rPr>
        <b/>
        <sz val="11"/>
        <color indexed="59"/>
        <rFont val="Verdana"/>
        <family val="2"/>
        <charset val="204"/>
      </rPr>
      <t>*</t>
    </r>
  </si>
  <si>
    <t>В ЗАКАЗ ПРИНИМАЕТСЯ КОЛИЧЕСТВО, КРАТНОЕ УПАКОВКЕ</t>
  </si>
  <si>
    <t>205 х 700 мм</t>
  </si>
  <si>
    <t xml:space="preserve">150 штук </t>
  </si>
  <si>
    <t>150 мкм.</t>
  </si>
  <si>
    <t>школьный принт, бежевый</t>
  </si>
  <si>
    <t xml:space="preserve">Прайс-лист </t>
  </si>
  <si>
    <r>
      <t>Обложка "ЮНА" для учебников формата А-5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</si>
  <si>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Обложка "ЮНА" для Рабочих тетрадей и Прописей,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</si>
  <si>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>Обложка "ЮНА" Гуманитарий для учебников,</t>
    </r>
    <r>
      <rPr>
        <i/>
        <sz val="14"/>
        <rFont val="Verdana"/>
        <family val="2"/>
        <charset val="204"/>
      </rPr>
      <t xml:space="preserve"> универсальная, с закладкой, 200 мкм, ПВД</t>
    </r>
  </si>
  <si>
    <r>
      <t>Обложка "ЮНА" Гармония для учебников,</t>
    </r>
    <r>
      <rPr>
        <i/>
        <sz val="14"/>
        <rFont val="Verdana"/>
        <family val="2"/>
        <charset val="204"/>
      </rPr>
      <t xml:space="preserve"> универсальная, с закладкой, 200 мкм, ПВД</t>
    </r>
  </si>
  <si>
    <r>
      <t xml:space="preserve">Обложка "ЮНА" Петерсон для учебников,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</si>
  <si>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Обложка "ЮНА" Лингвист для учебников,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</si>
  <si>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>Обложка "ЮНА" для Атласов и Контурных карт,</t>
    </r>
    <r>
      <rPr>
        <i/>
        <sz val="14"/>
        <rFont val="Verdana"/>
        <family val="2"/>
        <charset val="204"/>
      </rPr>
      <t xml:space="preserve"> универсальная, с закладкой, 200 мкм, ПВД</t>
    </r>
  </si>
  <si>
    <r>
      <t xml:space="preserve">Обложка "ЮНА" для учебников формата А-4,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</si>
  <si>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Обложка "ЮНА" Горизонт для альбомов и учебников,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</si>
  <si>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Обложка "ЮНА"  для Общих тетрадей,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</si>
  <si>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 xml:space="preserve">Обложка "ЮНА" для Дневников и Проверочных работ,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</si>
  <si>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 xml:space="preserve">Обложка "ЮНА" для тетрадей, </t>
    </r>
    <r>
      <rPr>
        <i/>
        <sz val="14"/>
        <rFont val="Verdana"/>
        <family val="2"/>
        <charset val="204"/>
      </rPr>
      <t>40 мкм, ПВД</t>
    </r>
  </si>
  <si>
    <r>
      <t xml:space="preserve">Обложка "ЮНА" для тетрадей, </t>
    </r>
    <r>
      <rPr>
        <i/>
        <sz val="14"/>
        <rFont val="Verdana"/>
        <family val="2"/>
        <charset val="204"/>
      </rPr>
      <t>50 мкм, ПВД</t>
    </r>
  </si>
  <si>
    <r>
      <t xml:space="preserve">Обложка "ЮНА" для тетрадей, </t>
    </r>
    <r>
      <rPr>
        <i/>
        <sz val="14"/>
        <rFont val="Verdana"/>
        <family val="2"/>
        <charset val="204"/>
      </rPr>
      <t>80 мкм, ПВД</t>
    </r>
  </si>
  <si>
    <r>
      <t>Набор обложек "ЮНА" для учебников формата А-5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</si>
  <si>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Набор обложек "ЮНА" для Рабочих тетрадей и прописей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</si>
  <si>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Набор обложек "ЮНА" Гуманитарий для учебников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</si>
  <si>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Набор обложек "ЮНА" Гармония для учебников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</si>
  <si>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 xml:space="preserve">Набор обложек "ЮНА" Петерсон для учебников, 5 штук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</si>
  <si>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r>
      <t xml:space="preserve">Набор обложек "ЮНА" Лингвист для учебников, 5 штук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</si>
  <si>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r>
      <t>Набор обложек "ЮНА" Горизонт для альбомов и учебников</t>
    </r>
    <r>
      <rPr>
        <b/>
        <i/>
        <sz val="14"/>
        <rFont val="Verdana"/>
        <family val="2"/>
        <charset val="204"/>
      </rPr>
      <t>,</t>
    </r>
    <r>
      <rPr>
        <b/>
        <sz val="14"/>
        <rFont val="Verdana"/>
        <family val="2"/>
        <charset val="204"/>
      </rPr>
      <t xml:space="preserve"> 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</si>
  <si>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Обложка "ЮНА" для учебников формата А-5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</si>
  <si>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для Рабочих тетрадей и Прописей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</si>
  <si>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Гуманитарий для учебников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</si>
  <si>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Гармония для учебников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</si>
  <si>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Петерсон для учебников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</si>
  <si>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Лингвист для учебников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</si>
  <si>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для Атласов и Контурных карт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</si>
  <si>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для учебников формата А-4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</si>
  <si>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для Общих тетрадей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</si>
  <si>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Обложка "ЮНА" для Дневников и Проверочных работ</t>
    </r>
    <r>
      <rPr>
        <b/>
        <i/>
        <sz val="14"/>
        <rFont val="Verdana"/>
        <family val="2"/>
        <charset val="204"/>
      </rPr>
      <t xml:space="preserve">, Color, </t>
    </r>
    <r>
      <rPr>
        <i/>
        <sz val="14"/>
        <rFont val="Verdana"/>
        <family val="2"/>
        <charset val="204"/>
      </rPr>
      <t>универсальная, 150 мкм, ПЭ</t>
    </r>
  </si>
  <si>
    <r>
      <t>Набор обложек "ЮНА" для учебников формата А-5,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</si>
  <si>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для Рабочих тетрадей и прописей,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</si>
  <si>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Гуманитарий для учебников,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</si>
  <si>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Гармония для учебников,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</si>
  <si>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Петерсон для учебников,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</si>
  <si>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Лингвист для учебников,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</si>
  <si>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для Атласов и Контурных карт,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</si>
  <si>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для учебников формата А-4,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</si>
  <si>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для Общих тетрадей,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</si>
  <si>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r>
      <t>Набор обложек "ЮНА" для Дневников и Проверочных работ, Color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150 мкм, ПЭ</t>
    </r>
  </si>
  <si>
    <t>НА УСЛОВИЯХ ПРЕДОПЛАТЫ ДОП.СКИДКА 5%</t>
  </si>
  <si>
    <t>универсальные с закладкой из полиэтилена высокого давления (ПВД) 200 мкм.</t>
  </si>
  <si>
    <r>
      <t>Обложка "ЮНА" для учебников формата А-5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</si>
  <si>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 xml:space="preserve">Обложка "ЮНА" для Рабочих тетрадей и Прописей,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</si>
  <si>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>Обложка "ЮНА" Гуманитарий для учебников,</t>
    </r>
    <r>
      <rPr>
        <i/>
        <sz val="14"/>
        <rFont val="Verdana"/>
        <family val="2"/>
        <charset val="204"/>
      </rPr>
      <t xml:space="preserve"> универсальная, с закладкой, 140 мкм, ПВД</t>
    </r>
  </si>
  <si>
    <r>
      <t>Обложка "ЮНА" Гармония для учебников,</t>
    </r>
    <r>
      <rPr>
        <i/>
        <sz val="14"/>
        <rFont val="Verdana"/>
        <family val="2"/>
        <charset val="204"/>
      </rPr>
      <t xml:space="preserve"> универсальная, с закладкой, 140 мкм, ПВД</t>
    </r>
  </si>
  <si>
    <r>
      <t xml:space="preserve">Обложка "ЮНА" Петерсон для учебников,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</si>
  <si>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 xml:space="preserve">Обложка "ЮНА" Лингвист для учебников,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</si>
  <si>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>Обложка "ЮНА" для Атласов и Контурных карт,</t>
    </r>
    <r>
      <rPr>
        <i/>
        <sz val="14"/>
        <rFont val="Verdana"/>
        <family val="2"/>
        <charset val="204"/>
      </rPr>
      <t xml:space="preserve"> универсальная, с закладкой, 140 мкм, ПВД</t>
    </r>
  </si>
  <si>
    <r>
      <t xml:space="preserve">Обложка "ЮНА" для учебников формата А-4, </t>
    </r>
    <r>
      <rPr>
        <i/>
        <sz val="14"/>
        <rFont val="Verdana"/>
        <family val="2"/>
        <charset val="204"/>
      </rPr>
      <t>универсальная, с закладкой, 140 мкм, ПВД</t>
    </r>
  </si>
  <si>
    <r>
      <t>Набор обложек "ЮНА" для учебников формата А-5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140 мкм, ПВД</t>
    </r>
  </si>
  <si>
    <r>
      <t>Набор обложек "ЮНА" для Рабочих тетрадей и прописей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140 мкм, ПВД</t>
    </r>
  </si>
  <si>
    <r>
      <t>Набор обложек "ЮНА" Гуманитарий для учебников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140 мкм, ПВД</t>
    </r>
  </si>
  <si>
    <r>
      <t>Набор обложек "ЮНА" Гармония для учебников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140 мкм, ПВД</t>
    </r>
  </si>
  <si>
    <r>
      <t xml:space="preserve">Набор обложек "ЮНА" Петерсон для учебников, 5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</si>
  <si>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r>
      <t xml:space="preserve">Набор обложек "ЮНА" Лингвист для учебников, 5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</si>
  <si>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r>
      <t xml:space="preserve">Набор обложек "ЮНА" для Атласов и Контурных карт </t>
    </r>
    <r>
      <rPr>
        <i/>
        <sz val="14"/>
        <rFont val="Verdana"/>
        <family val="2"/>
        <charset val="204"/>
      </rPr>
      <t>,</t>
    </r>
    <r>
      <rPr>
        <b/>
        <i/>
        <sz val="14"/>
        <rFont val="Verdana"/>
        <family val="2"/>
        <charset val="204"/>
      </rPr>
      <t xml:space="preserve"> </t>
    </r>
    <r>
      <rPr>
        <b/>
        <sz val="14"/>
        <rFont val="Verdana"/>
        <family val="2"/>
        <charset val="204"/>
      </rPr>
      <t>5 штук</t>
    </r>
    <r>
      <rPr>
        <sz val="14"/>
        <rFont val="Verdana"/>
        <family val="2"/>
        <charset val="204"/>
      </rPr>
      <t xml:space="preserve">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</si>
  <si>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r>
      <t xml:space="preserve">Набор обложек "ЮНА" для учебников формата А-4 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140 мкм, ПВД</t>
    </r>
  </si>
  <si>
    <t xml:space="preserve">1500 штук        </t>
  </si>
  <si>
    <t>А5-226-140</t>
  </si>
  <si>
    <t>РТ-240-140</t>
  </si>
  <si>
    <t>Г-245-140</t>
  </si>
  <si>
    <t>ГМ-255-140</t>
  </si>
  <si>
    <t>П-265-140</t>
  </si>
  <si>
    <t>Л-280-140</t>
  </si>
  <si>
    <t>АК-290-140</t>
  </si>
  <si>
    <t>А4-300-140</t>
  </si>
  <si>
    <t>НА5-226-140</t>
  </si>
  <si>
    <t>НРТ-240-140</t>
  </si>
  <si>
    <t>НГ-245-140</t>
  </si>
  <si>
    <t>НГМ-255-140</t>
  </si>
  <si>
    <t>НП-265-140</t>
  </si>
  <si>
    <t>НЛ-280-140</t>
  </si>
  <si>
    <t>НАК-290-140</t>
  </si>
  <si>
    <t>НА4-300-140</t>
  </si>
  <si>
    <t>А5-226-80</t>
  </si>
  <si>
    <t>РТ-240-80</t>
  </si>
  <si>
    <t>Г-245-80</t>
  </si>
  <si>
    <t>П-265-80</t>
  </si>
  <si>
    <t>Л-280-80</t>
  </si>
  <si>
    <t>АК-290-80</t>
  </si>
  <si>
    <t>А4-300-80</t>
  </si>
  <si>
    <t>НА5-226-80</t>
  </si>
  <si>
    <t>НРТ-240-80</t>
  </si>
  <si>
    <t>НГ-245-80</t>
  </si>
  <si>
    <t>НП-265-80</t>
  </si>
  <si>
    <t>НЛ-280-80</t>
  </si>
  <si>
    <t>НАК-290-80</t>
  </si>
  <si>
    <t>НА4-300-80</t>
  </si>
  <si>
    <t>А5-226-Color</t>
  </si>
  <si>
    <t>РТ-240-Color</t>
  </si>
  <si>
    <t>Г-245-Color</t>
  </si>
  <si>
    <t>ГМ-255-Color</t>
  </si>
  <si>
    <t>П-265-Color</t>
  </si>
  <si>
    <t>Л-280-Color</t>
  </si>
  <si>
    <t>АК-290-Color</t>
  </si>
  <si>
    <t>А4-300-Color</t>
  </si>
  <si>
    <t>ОТ-208-Color</t>
  </si>
  <si>
    <t>Д-217-Color</t>
  </si>
  <si>
    <t>НА5-226-Color</t>
  </si>
  <si>
    <t>НРТ-240-Color</t>
  </si>
  <si>
    <t>НГ-245-Color</t>
  </si>
  <si>
    <t>НГМ-255-Color</t>
  </si>
  <si>
    <t>НП-265-Color</t>
  </si>
  <si>
    <t>НЛ-280-Color</t>
  </si>
  <si>
    <t>НАК-290-Color</t>
  </si>
  <si>
    <t>НА4-300-Color</t>
  </si>
  <si>
    <t>НОТ-208-Color</t>
  </si>
  <si>
    <t>НД-217-Color</t>
  </si>
  <si>
    <r>
      <t xml:space="preserve">Набор обложек "ЮНА" для Общих тетрадей, 5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</si>
  <si>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r>
      <t xml:space="preserve">Набор обложек "ЮНА" для Дневников и Проверочных работ, 5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</si>
  <si>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t>Д-217-80</t>
  </si>
  <si>
    <t>217 х 350 мм</t>
  </si>
  <si>
    <r>
      <t>Обложка "ЮНА" для Дневников и Проверочных работ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80 мкм, ПВД</t>
    </r>
  </si>
  <si>
    <t>ГМ-255-80</t>
  </si>
  <si>
    <t>НД-217-80</t>
  </si>
  <si>
    <t>НГМ-255-80</t>
  </si>
  <si>
    <t>255 х 350 мм</t>
  </si>
  <si>
    <r>
      <t xml:space="preserve">Обложка "ЮНА"  для Общих тетрадей,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</si>
  <si>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Обложка "ЮНА" для Дневников и Проверочных работ,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</si>
  <si>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r>
      <t xml:space="preserve">Набор обложек "ЮНА" для Общих тетрадей, 5 штук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</si>
  <si>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t>НОТ-208-200</t>
  </si>
  <si>
    <t>НД-217-200</t>
  </si>
  <si>
    <r>
      <t xml:space="preserve">Набор обложек "ЮНА" для Дневников и Проверочных работ, 5 штук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</si>
  <si>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r>
      <t>Обложка "ЮНА" для учебников формата А-5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ПВД 80 мкм.</t>
    </r>
  </si>
  <si>
    <r>
      <t>Обложка "ЮНА" для Рабочих тетрадей и Прописей,</t>
    </r>
    <r>
      <rPr>
        <i/>
        <sz val="14"/>
        <rFont val="Verdana"/>
        <family val="2"/>
        <charset val="204"/>
      </rPr>
      <t xml:space="preserve"> ПВД 80 мкм.</t>
    </r>
  </si>
  <si>
    <r>
      <t>Обложка "ЮНА" Гуманитарий для учебников,</t>
    </r>
    <r>
      <rPr>
        <i/>
        <sz val="14"/>
        <rFont val="Verdana"/>
        <family val="2"/>
        <charset val="204"/>
      </rPr>
      <t xml:space="preserve"> ПВД 80 мкм.</t>
    </r>
  </si>
  <si>
    <r>
      <t>Обложка "ЮНА" Гармония для учебников,</t>
    </r>
    <r>
      <rPr>
        <i/>
        <sz val="14"/>
        <rFont val="Verdana"/>
        <family val="2"/>
        <charset val="204"/>
      </rPr>
      <t xml:space="preserve"> ПВД 80 мкм.</t>
    </r>
  </si>
  <si>
    <r>
      <t>Обложка "ЮНА" Петерсон для учебников,</t>
    </r>
    <r>
      <rPr>
        <i/>
        <sz val="14"/>
        <rFont val="Verdana"/>
        <family val="2"/>
        <charset val="204"/>
      </rPr>
      <t xml:space="preserve"> ПВД 80 мкм.</t>
    </r>
  </si>
  <si>
    <r>
      <t>Обложка "ЮНА" Лингвист для учебников</t>
    </r>
    <r>
      <rPr>
        <i/>
        <sz val="14"/>
        <rFont val="Verdana"/>
        <family val="2"/>
        <charset val="204"/>
      </rPr>
      <t>, ПВД 80 мкм.</t>
    </r>
  </si>
  <si>
    <r>
      <t>Обложка "ЮНА" для Атласов и Контурных карт,</t>
    </r>
    <r>
      <rPr>
        <i/>
        <sz val="14"/>
        <rFont val="Verdana"/>
        <family val="2"/>
        <charset val="204"/>
      </rPr>
      <t xml:space="preserve"> ПВД 80 мкм.</t>
    </r>
  </si>
  <si>
    <r>
      <t>Обложка "ЮНА" для учебников формата А-4,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</si>
  <si>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для тетрадей, 10 штук,</t>
    </r>
    <r>
      <rPr>
        <i/>
        <sz val="14"/>
        <rFont val="Verdana"/>
        <family val="2"/>
        <charset val="204"/>
      </rPr>
      <t xml:space="preserve"> ПВД 40 мкм.</t>
    </r>
  </si>
  <si>
    <r>
      <t xml:space="preserve">Набор обложек "ЮНА" для тетрадей, 10 штук, </t>
    </r>
    <r>
      <rPr>
        <i/>
        <sz val="14"/>
        <rFont val="Verdana"/>
        <family val="2"/>
        <charset val="204"/>
      </rPr>
      <t>ПВД 50 мкм.</t>
    </r>
  </si>
  <si>
    <r>
      <t xml:space="preserve">Набор обложек "ЮНА" для тетрадей, 10 штук, </t>
    </r>
    <r>
      <rPr>
        <i/>
        <sz val="14"/>
        <rFont val="Verdana"/>
        <family val="2"/>
        <charset val="204"/>
      </rPr>
      <t>ПВД 80 мкм.</t>
    </r>
  </si>
  <si>
    <r>
      <t>Набор обложек "ЮНА" для Дневников и Проверочных работ</t>
    </r>
    <r>
      <rPr>
        <i/>
        <sz val="14"/>
        <rFont val="Verdana"/>
        <family val="2"/>
        <charset val="204"/>
      </rPr>
      <t>,</t>
    </r>
    <r>
      <rPr>
        <b/>
        <i/>
        <sz val="14"/>
        <rFont val="Verdana"/>
        <family val="2"/>
        <charset val="204"/>
      </rPr>
      <t xml:space="preserve"> </t>
    </r>
    <r>
      <rPr>
        <b/>
        <sz val="14"/>
        <rFont val="Verdana"/>
        <family val="2"/>
        <charset val="204"/>
      </rPr>
      <t>10 штук</t>
    </r>
    <r>
      <rPr>
        <i/>
        <sz val="14"/>
        <rFont val="Verdana"/>
        <family val="2"/>
        <charset val="204"/>
      </rPr>
      <t>, ПВД 80 мкм.</t>
    </r>
  </si>
  <si>
    <r>
      <t>Набор обложек "ЮНА" для учебников формата А-5,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</si>
  <si>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для Рабочих тетрадей и прописей,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</si>
  <si>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Гуманитарий для учебников,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</si>
  <si>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Гармония для учебников,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</si>
  <si>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Лингвист для учебников,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</si>
  <si>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Петерсон для учебников, 10 штук,</t>
    </r>
    <r>
      <rPr>
        <i/>
        <sz val="14"/>
        <rFont val="Verdana"/>
        <family val="2"/>
        <charset val="204"/>
      </rPr>
      <t xml:space="preserve"> ПВД 80 мкм.</t>
    </r>
  </si>
  <si>
    <r>
      <t>Набор обложек "ЮНА" для Атласов и Контурных карт, 10 штук,</t>
    </r>
    <r>
      <rPr>
        <sz val="14"/>
        <rFont val="Verdana"/>
        <family val="2"/>
        <charset val="204"/>
      </rPr>
      <t xml:space="preserve"> ПВД 80 мкм.</t>
    </r>
  </si>
  <si>
    <r>
      <t>Набор обложек "ЮНА" для учебников формата А-4, 10 штук,</t>
    </r>
    <r>
      <rPr>
        <i/>
        <sz val="14"/>
        <rFont val="Verdana"/>
        <family val="2"/>
        <charset val="204"/>
      </rPr>
      <t xml:space="preserve"> ПВД 80 мкм.</t>
    </r>
  </si>
  <si>
    <t>226 х 350 мм</t>
  </si>
  <si>
    <t>240 х 350 мм</t>
  </si>
  <si>
    <t>245 х 350 мм</t>
  </si>
  <si>
    <t>265 х 410 мм</t>
  </si>
  <si>
    <t>280 х 410 мм</t>
  </si>
  <si>
    <t>290 х 430 мм</t>
  </si>
  <si>
    <t>300 х 430 мм</t>
  </si>
  <si>
    <t>Обложки универсальные с закладкой из полиэтилена высокого давления (ПВД) 140 мкм.</t>
  </si>
  <si>
    <t>ДОСТАВКА ПО ЧЕЛЯБИНСКУ</t>
  </si>
  <si>
    <t xml:space="preserve">Сроки доставки по Челябинску в среднем составляют 1 - 3 дня со дня оплаты. </t>
  </si>
  <si>
    <t>Время доставки согласовываются с покупателем после оформления заказа.</t>
  </si>
  <si>
    <t>ДОСТАВКА В РЕГИОНЫ</t>
  </si>
  <si>
    <t>Доставка в регионы России осуществляется по тарифам транспортной компании.</t>
  </si>
  <si>
    <t>Вы можете предложить любую, удобную для Вас, транспортную компанию</t>
  </si>
  <si>
    <t>Доставка до транспортной компании осуществляется БЕСПЛАТНО.</t>
  </si>
  <si>
    <t>100 наборов по 5 штук</t>
  </si>
  <si>
    <t>80 наборов по 5 штук</t>
  </si>
  <si>
    <t>240 наборов по 10 штук</t>
  </si>
  <si>
    <t>180 наборов по 10 штук</t>
  </si>
  <si>
    <t>150 наборов по 10 штук</t>
  </si>
  <si>
    <t>305 х 500 мм</t>
  </si>
  <si>
    <t>70 наборов по 5 штук</t>
  </si>
  <si>
    <r>
      <t>Набор обложек "ЮНА" для учебников формата А4+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</si>
  <si>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Набор обложек "ЮНА" для учебников формата А-4</t>
    </r>
    <r>
      <rPr>
        <i/>
        <sz val="14"/>
        <rFont val="Verdana"/>
        <family val="2"/>
        <charset val="204"/>
      </rPr>
      <t xml:space="preserve">, </t>
    </r>
    <r>
      <rPr>
        <b/>
        <sz val="14"/>
        <rFont val="Verdana"/>
        <family val="2"/>
        <charset val="204"/>
      </rPr>
      <t>5 штук</t>
    </r>
    <r>
      <rPr>
        <i/>
        <sz val="14"/>
        <rFont val="Verdana"/>
        <family val="2"/>
        <charset val="204"/>
      </rPr>
      <t xml:space="preserve"> универсальных, с закладкой, 200 мкм, ПВД</t>
    </r>
  </si>
  <si>
    <r>
      <t>Набор обложек "ЮНА" для Атласов и Контурных карт</t>
    </r>
    <r>
      <rPr>
        <i/>
        <sz val="14"/>
        <rFont val="Verdana"/>
        <family val="2"/>
        <charset val="204"/>
      </rPr>
      <t>,</t>
    </r>
    <r>
      <rPr>
        <b/>
        <i/>
        <sz val="14"/>
        <rFont val="Verdana"/>
        <family val="2"/>
        <charset val="204"/>
      </rPr>
      <t xml:space="preserve"> </t>
    </r>
    <r>
      <rPr>
        <b/>
        <sz val="14"/>
        <rFont val="Verdana"/>
        <family val="2"/>
        <charset val="204"/>
      </rPr>
      <t>5 штук</t>
    </r>
    <r>
      <rPr>
        <sz val="14"/>
        <rFont val="Verdana"/>
        <family val="2"/>
        <charset val="204"/>
      </rPr>
      <t xml:space="preserve">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</si>
  <si>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r>
      <t xml:space="preserve">Обложка "ЮНА" для учебников формата А4+,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</si>
  <si>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t>Заказчик:</t>
  </si>
  <si>
    <t>Дата поставки:</t>
  </si>
  <si>
    <t>Наименование</t>
  </si>
  <si>
    <t>Цена</t>
  </si>
  <si>
    <t>Количество</t>
  </si>
  <si>
    <t>Сумма</t>
  </si>
  <si>
    <t>Итого:</t>
  </si>
  <si>
    <t>Скидка 5%</t>
  </si>
  <si>
    <t>120 наборов по 5 штук</t>
  </si>
  <si>
    <t>А4+_305-200</t>
  </si>
  <si>
    <t>ОТ-208-200</t>
  </si>
  <si>
    <t>Д-217-200</t>
  </si>
  <si>
    <t>А5-226-200</t>
  </si>
  <si>
    <t>РТ-240-200</t>
  </si>
  <si>
    <t>Г-245-200</t>
  </si>
  <si>
    <t>ГМ-255-200</t>
  </si>
  <si>
    <t>П-265-200</t>
  </si>
  <si>
    <t>Л-280-200</t>
  </si>
  <si>
    <t>АК-290-200</t>
  </si>
  <si>
    <t>А4-300-200</t>
  </si>
  <si>
    <t>ГЗ-205-200</t>
  </si>
  <si>
    <t>НА5-226-200</t>
  </si>
  <si>
    <t>НРТ-240-200</t>
  </si>
  <si>
    <t>НГ-245-200</t>
  </si>
  <si>
    <t>НГМ-255-200</t>
  </si>
  <si>
    <t>НП-265-200</t>
  </si>
  <si>
    <t>НЛ-280-200</t>
  </si>
  <si>
    <t>НАК-290-200</t>
  </si>
  <si>
    <t>НА4-300-200</t>
  </si>
  <si>
    <t>НА4+_305-200</t>
  </si>
  <si>
    <t>НГЗ-205-200</t>
  </si>
  <si>
    <t>Д-217-140</t>
  </si>
  <si>
    <t>60 наборов по 5 штук</t>
  </si>
  <si>
    <t>К-273-200</t>
  </si>
  <si>
    <r>
      <t xml:space="preserve">Обложка "ЮНА" Калибр для учебников, </t>
    </r>
    <r>
      <rPr>
        <i/>
        <sz val="14"/>
        <rFont val="Verdana"/>
        <family val="2"/>
        <charset val="204"/>
      </rPr>
      <t>универсальная, с закладкой, 200 мкм, ПВД</t>
    </r>
  </si>
  <si>
    <t>273 х 500 мм</t>
  </si>
  <si>
    <t>НК-273-200</t>
  </si>
  <si>
    <r>
      <t xml:space="preserve">Набор обложек "ЮНА" Калибр для учебников, 5 штук </t>
    </r>
    <r>
      <rPr>
        <i/>
        <sz val="14"/>
        <rFont val="Verdana"/>
        <family val="2"/>
        <charset val="204"/>
      </rPr>
      <t>универсальных, с закладкой, 200 мкм, ПВД</t>
    </r>
  </si>
  <si>
    <t>Норма упаковки</t>
  </si>
  <si>
    <t>КОЛОНКА для заказа</t>
  </si>
  <si>
    <t xml:space="preserve">                            Обложки для учебников, тетрадей, дневников</t>
  </si>
  <si>
    <t>208 х 345 мм</t>
  </si>
  <si>
    <t>280 наборов по 10 штук</t>
  </si>
  <si>
    <r>
      <t xml:space="preserve">Набор обложек "ЮНА" для Общих тетрадей, 10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</si>
  <si>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t>60 наборов по 10 штук</t>
  </si>
  <si>
    <r>
      <t xml:space="preserve">Набор обложек "ЮНА" для Дневников и Проверочных работ, 10 штук </t>
    </r>
    <r>
      <rPr>
        <i/>
        <sz val="14"/>
        <rFont val="Verdana"/>
        <family val="2"/>
        <charset val="204"/>
      </rPr>
      <t>универсальных, с закладкой, 140 мкм, ПВД</t>
    </r>
  </si>
  <si>
    <t>НОТ-208-140/5</t>
  </si>
  <si>
    <t>НОТ-208-140/10</t>
  </si>
  <si>
    <t>НД-217-140/5</t>
  </si>
  <si>
    <t>НД-217-140/10</t>
  </si>
  <si>
    <t>Обложки универсальные из ламинированного полиэтилена с полноцветной печатью НЕ ПРОЗРАЧНЫЕ</t>
  </si>
  <si>
    <t>МЕЛКИЙ ОПТ
от 6 000 руб.</t>
  </si>
  <si>
    <t>МИНИМАЛЬНАЯ ПАРТИЯ ОТГРУЗКИ ОТ 6 000 РУБЛЕЙ</t>
  </si>
  <si>
    <t>ПРИ ЗАКАЗЕ ОТ 60 000 РУБЛЕЙ ДЕЙСТВУЕТ ОПТОВАЯ ЦЕНА (СКИДКА 10%)</t>
  </si>
  <si>
    <t>Доставка по Челябинску осуществляется автотранспортом компании БЕСПЛАТНО при заказе от 6 000 рублей.</t>
  </si>
  <si>
    <t>При заказе на сумму менее 6 000 рублей стоимость доставки 400 рублей.</t>
  </si>
  <si>
    <r>
      <t xml:space="preserve">Обложка "ЮНА" для тетрадей, </t>
    </r>
    <r>
      <rPr>
        <i/>
        <sz val="14"/>
        <rFont val="Verdana"/>
        <family val="2"/>
        <charset val="204"/>
      </rPr>
      <t>100 мкм, ПВД</t>
    </r>
  </si>
  <si>
    <t>100 мкм.</t>
  </si>
  <si>
    <t xml:space="preserve">1800 штук        </t>
  </si>
  <si>
    <t>Т-208-100</t>
  </si>
  <si>
    <t>НТ-208-100</t>
  </si>
  <si>
    <r>
      <t xml:space="preserve">Набор обложек "ЮНА" для тетрадей, 10 штук, </t>
    </r>
    <r>
      <rPr>
        <i/>
        <sz val="14"/>
        <rFont val="Verdana"/>
        <family val="2"/>
        <charset val="204"/>
      </rPr>
      <t>ПВД 100 мкм.</t>
    </r>
  </si>
  <si>
    <t>ОПТОВАЯ ЦЕНА
от 60 000 руб.</t>
  </si>
  <si>
    <t>*</t>
  </si>
  <si>
    <t>Допускается погрешность от указанных размеров + 2 мм, согласно ТУ 22.29.25–002–0174215401–2020</t>
  </si>
  <si>
    <t>Обложки универсальные из полиэтилена высокого давления (ПВД) 100 мкм.</t>
  </si>
  <si>
    <r>
      <t>Обложка "ЮНА" для учебника формата А5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универсальная, 100 мкм, ПВД</t>
    </r>
  </si>
  <si>
    <t>А5-226-100-У</t>
  </si>
  <si>
    <t>РТ-240-100-У</t>
  </si>
  <si>
    <r>
      <t xml:space="preserve">Обложка "ЮНА" для Рабочих тетрадей и Прописей, </t>
    </r>
    <r>
      <rPr>
        <i/>
        <sz val="14"/>
        <rFont val="Verdana"/>
        <family val="2"/>
        <charset val="204"/>
      </rPr>
      <t>универсальная, 100 мкм, ПВД</t>
    </r>
  </si>
  <si>
    <t>НА5-226-100-У</t>
  </si>
  <si>
    <r>
      <t>Набор обложек "ЮНА" для учебника формата А5</t>
    </r>
    <r>
      <rPr>
        <b/>
        <i/>
        <sz val="14"/>
        <rFont val="Verdana"/>
        <family val="2"/>
        <charset val="204"/>
      </rPr>
      <t>,</t>
    </r>
    <r>
      <rPr>
        <b/>
        <sz val="14"/>
        <rFont val="Verdana"/>
        <family val="2"/>
        <charset val="204"/>
      </rPr>
      <t xml:space="preserve"> 5 штук,</t>
    </r>
    <r>
      <rPr>
        <b/>
        <i/>
        <sz val="14"/>
        <rFont val="Verdana"/>
        <family val="2"/>
        <charset val="204"/>
      </rPr>
      <t xml:space="preserve"> </t>
    </r>
    <r>
      <rPr>
        <i/>
        <sz val="14"/>
        <rFont val="Verdana"/>
        <family val="2"/>
        <charset val="204"/>
      </rPr>
      <t>универсальные, 100 мкм, ПВД</t>
    </r>
  </si>
  <si>
    <t>210 наборов по 5 штук</t>
  </si>
  <si>
    <t>Обложки НЕ универсальные из полиэтилена высокого давления (ПВД) 40-80 мкм.</t>
  </si>
  <si>
    <t xml:space="preserve">1 200 штук </t>
  </si>
  <si>
    <t>А5-226-80-У</t>
  </si>
  <si>
    <r>
      <t>Обложка "ЮНА" для учебника формата А5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универсальная, 80 мкм, ПВД</t>
    </r>
  </si>
  <si>
    <t xml:space="preserve">1 600 штук </t>
  </si>
  <si>
    <t>НРТ-240-100-У</t>
  </si>
  <si>
    <r>
      <t xml:space="preserve">Набор обложек "ЮНА" для Рабочих тетрадей и Прописей, 5 штук, </t>
    </r>
    <r>
      <rPr>
        <i/>
        <sz val="14"/>
        <rFont val="Verdana"/>
        <family val="2"/>
        <charset val="204"/>
      </rPr>
      <t>универсальные, 100 мкм, ПВД</t>
    </r>
  </si>
  <si>
    <t>А5-226-100</t>
  </si>
  <si>
    <r>
      <t>Обложка "ЮНА" для учебников формата А-5</t>
    </r>
    <r>
      <rPr>
        <b/>
        <i/>
        <sz val="14"/>
        <rFont val="Verdana"/>
        <family val="2"/>
        <charset val="204"/>
      </rPr>
      <t xml:space="preserve">, </t>
    </r>
    <r>
      <rPr>
        <i/>
        <sz val="14"/>
        <rFont val="Verdana"/>
        <family val="2"/>
        <charset val="204"/>
      </rPr>
      <t>ПВД 100 мкм.</t>
    </r>
  </si>
  <si>
    <t xml:space="preserve">1600 штук        </t>
  </si>
  <si>
    <t xml:space="preserve">РТ-240-100 </t>
  </si>
  <si>
    <r>
      <t>Обложка "ЮНА" для Рабочих тетрадей и Прописей,</t>
    </r>
    <r>
      <rPr>
        <i/>
        <sz val="14"/>
        <rFont val="Verdana"/>
        <family val="2"/>
        <charset val="204"/>
      </rPr>
      <t xml:space="preserve"> ПВД 100 мкм.</t>
    </r>
  </si>
  <si>
    <t>НА5-226-100</t>
  </si>
  <si>
    <r>
      <t>Набор обложек "ЮНА" для учебников формата А-5, 10 штук,</t>
    </r>
    <r>
      <rPr>
        <i/>
        <sz val="14"/>
        <rFont val="Verdana"/>
        <family val="2"/>
        <charset val="204"/>
      </rPr>
      <t xml:space="preserve"> ПВД 100 мкм.</t>
    </r>
  </si>
  <si>
    <t>НРТ-240-100</t>
  </si>
  <si>
    <r>
      <t>Набор обложек "ЮНА" для Рабочих тетрадей и прописей, 10 штук,</t>
    </r>
    <r>
      <rPr>
        <i/>
        <sz val="14"/>
        <rFont val="Verdana"/>
        <family val="2"/>
        <charset val="204"/>
      </rPr>
      <t xml:space="preserve"> ПВД 100 мкм.</t>
    </r>
  </si>
  <si>
    <t>125 наборов по 10 штук</t>
  </si>
  <si>
    <t>НТ-208-50</t>
  </si>
  <si>
    <t>Т-208-50</t>
  </si>
  <si>
    <t>ОТ-208-140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</si>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</sst>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#,##0\ _₽"/>
  </numFmts>
  <fonts count="28" x14ac:knownFonts="1">
    <font>
      <sz val="10"/>
      <name val="Arial Cyr"/>
      <family val="2"/>
      <charset val="204"/>
    </font>
    <font>
      <b/>
      <sz val="2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Tahoma"/>
      <family val="2"/>
      <charset val="204"/>
    </font>
    <font>
      <sz val="12"/>
      <name val="Verdana"/>
      <family val="2"/>
      <charset val="204"/>
    </font>
    <font>
      <b/>
      <sz val="11"/>
      <color indexed="8"/>
      <name val="Verdana"/>
      <family val="2"/>
      <charset val="1"/>
    </font>
    <font>
      <b/>
      <sz val="11"/>
      <name val="Verdana"/>
      <family val="2"/>
      <charset val="1"/>
    </font>
    <font>
      <b/>
      <sz val="11"/>
      <color indexed="59"/>
      <name val="Verdana"/>
      <family val="2"/>
      <charset val="204"/>
    </font>
    <font>
      <sz val="16"/>
      <name val="Verdana"/>
      <family val="2"/>
      <charset val="204"/>
    </font>
    <font>
      <sz val="13"/>
      <name val="Verdana"/>
      <family val="2"/>
      <charset val="204"/>
    </font>
    <font>
      <b/>
      <sz val="14"/>
      <name val="Verdana"/>
      <family val="2"/>
      <charset val="204"/>
    </font>
    <font>
      <b/>
      <i/>
      <sz val="14"/>
      <name val="Verdana"/>
      <family val="2"/>
      <charset val="204"/>
    </font>
    <font>
      <i/>
      <sz val="14"/>
      <name val="Verdana"/>
      <family val="2"/>
      <charset val="204"/>
    </font>
    <font>
      <sz val="14"/>
      <name val="Verdana"/>
      <family val="2"/>
      <charset val="204"/>
    </font>
    <font>
      <b/>
      <sz val="12"/>
      <name val="Verdana"/>
      <family val="2"/>
      <charset val="204"/>
    </font>
    <font>
      <sz val="12"/>
      <name val="Arial Cyr"/>
      <family val="2"/>
      <charset val="204"/>
    </font>
    <font>
      <b/>
      <sz val="11"/>
      <name val="Verdana"/>
      <family val="2"/>
      <charset val="204"/>
    </font>
    <font>
      <sz val="1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20"/>
      <color theme="2" tint="-0.89999084444715716"/>
      <name val="Verdana"/>
      <family val="2"/>
      <charset val="204"/>
    </font>
    <font>
      <b/>
      <sz val="18"/>
      <color theme="2" tint="-0.89999084444715716"/>
      <name val="Verdana"/>
      <family val="2"/>
      <charset val="204"/>
    </font>
    <font>
      <b/>
      <sz val="18"/>
      <color theme="0"/>
      <name val="Verdana"/>
      <family val="2"/>
      <charset val="204"/>
    </font>
    <font>
      <b/>
      <sz val="14"/>
      <color rgb="FF0000CC"/>
      <name val="Verdana"/>
      <family val="2"/>
      <charset val="204"/>
    </font>
    <font>
      <b/>
      <sz val="15"/>
      <color theme="1"/>
      <name val="Verdana"/>
      <family val="2"/>
      <charset val="204"/>
    </font>
    <font>
      <b/>
      <sz val="12"/>
      <color theme="2" tint="-0.89999084444715716"/>
      <name val="Arial"/>
      <family val="2"/>
      <charset val="204"/>
    </font>
    <font>
      <i/>
      <sz val="11"/>
      <name val="Arial"/>
      <family val="2"/>
      <charset val="204"/>
    </font>
    <font>
      <b/>
      <sz val="16"/>
      <color theme="0"/>
      <name val="Verdana"/>
      <family val="2"/>
      <charset val="204"/>
    </font>
    <font>
      <b/>
      <sz val="14"/>
      <color rgb="FFC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/>
      <diagonal/>
    </border>
    <border>
      <left style="hair">
        <color theme="2" tint="-0.749992370372631"/>
      </left>
      <right/>
      <top style="hair">
        <color theme="2" tint="-0.749992370372631"/>
      </top>
      <bottom style="hair">
        <color theme="2" tint="-0.749992370372631"/>
      </bottom>
      <diagonal/>
    </border>
    <border>
      <left/>
      <right/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/>
      <diagonal/>
    </border>
    <border>
      <left/>
      <right style="hair">
        <color theme="2" tint="-0.89999084444715716"/>
      </right>
      <top/>
      <bottom/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/>
      <diagonal/>
    </border>
    <border>
      <left style="hair">
        <color theme="2" tint="-0.749992370372631"/>
      </left>
      <right/>
      <top/>
      <bottom/>
      <diagonal/>
    </border>
    <border>
      <left/>
      <right/>
      <top style="hair">
        <color theme="2" tint="-0.749992370372631"/>
      </top>
      <bottom/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/>
      <diagonal/>
    </border>
    <border>
      <left style="hair">
        <color theme="2" tint="-0.749992370372631"/>
      </left>
      <right/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indexed="64"/>
      </bottom>
      <diagonal/>
    </border>
    <border>
      <left style="hair">
        <color theme="2" tint="-0.749992370372631"/>
      </left>
      <right/>
      <top style="hair">
        <color indexed="64"/>
      </top>
      <bottom style="hair">
        <color theme="2" tint="-0.749992370372631"/>
      </bottom>
      <diagonal/>
    </border>
    <border>
      <left/>
      <right/>
      <top style="hair">
        <color indexed="64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indexed="64"/>
      </top>
      <bottom style="hair">
        <color theme="2" tint="-0.74999237037263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1" fillId="5" borderId="6" xfId="1" applyNumberFormat="1" applyFont="1" applyFill="1" applyBorder="1" applyAlignment="1" applyProtection="1"/>
    <xf numFmtId="0" fontId="0" fillId="0" borderId="7" xfId="0" applyBorder="1"/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5" fillId="6" borderId="10" xfId="0" applyFont="1" applyFill="1" applyBorder="1" applyAlignment="1">
      <alignment horizontal="center" vertical="center" wrapText="1"/>
    </xf>
    <xf numFmtId="0" fontId="0" fillId="0" borderId="11" xfId="0" applyBorder="1"/>
    <xf numFmtId="164" fontId="8" fillId="0" borderId="12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64" fontId="14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165" fontId="8" fillId="7" borderId="10" xfId="0" applyNumberFormat="1" applyFont="1" applyFill="1" applyBorder="1" applyAlignment="1">
      <alignment horizontal="center" vertical="center" wrapText="1"/>
    </xf>
    <xf numFmtId="165" fontId="8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/>
    <xf numFmtId="0" fontId="6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right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7" borderId="20" xfId="0" applyNumberFormat="1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left" vertical="center" wrapText="1"/>
    </xf>
    <xf numFmtId="0" fontId="21" fillId="9" borderId="21" xfId="1" applyNumberFormat="1" applyFont="1" applyFill="1" applyBorder="1" applyAlignment="1" applyProtection="1">
      <alignment horizontal="center" vertical="center"/>
    </xf>
    <xf numFmtId="0" fontId="21" fillId="9" borderId="22" xfId="1" applyNumberFormat="1" applyFont="1" applyFill="1" applyBorder="1" applyAlignment="1" applyProtection="1">
      <alignment horizontal="center" vertical="center"/>
    </xf>
    <xf numFmtId="0" fontId="21" fillId="9" borderId="23" xfId="1" applyNumberFormat="1" applyFont="1" applyFill="1" applyBorder="1" applyAlignment="1" applyProtection="1">
      <alignment horizontal="center" vertical="center"/>
    </xf>
    <xf numFmtId="49" fontId="18" fillId="8" borderId="14" xfId="0" applyNumberFormat="1" applyFont="1" applyFill="1" applyBorder="1" applyAlignment="1">
      <alignment horizontal="center" vertical="center" wrapText="1"/>
    </xf>
    <xf numFmtId="49" fontId="18" fillId="8" borderId="0" xfId="0" applyNumberFormat="1" applyFont="1" applyFill="1" applyAlignment="1">
      <alignment horizontal="center" vertical="center" wrapText="1"/>
    </xf>
    <xf numFmtId="49" fontId="18" fillId="8" borderId="7" xfId="0" applyNumberFormat="1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right" vertical="center" wrapText="1"/>
    </xf>
    <xf numFmtId="0" fontId="27" fillId="6" borderId="22" xfId="0" applyFont="1" applyFill="1" applyBorder="1" applyAlignment="1">
      <alignment horizontal="right" vertical="center" wrapText="1"/>
    </xf>
    <xf numFmtId="0" fontId="27" fillId="6" borderId="23" xfId="0" applyFont="1" applyFill="1" applyBorder="1" applyAlignment="1">
      <alignment horizontal="right" vertical="center" wrapText="1"/>
    </xf>
    <xf numFmtId="0" fontId="21" fillId="9" borderId="17" xfId="1" applyNumberFormat="1" applyFont="1" applyFill="1" applyBorder="1" applyAlignment="1" applyProtection="1">
      <alignment horizontal="center" vertical="center"/>
    </xf>
    <xf numFmtId="0" fontId="21" fillId="9" borderId="15" xfId="1" applyNumberFormat="1" applyFont="1" applyFill="1" applyBorder="1" applyAlignment="1" applyProtection="1">
      <alignment horizontal="center" vertical="center"/>
    </xf>
    <xf numFmtId="0" fontId="21" fillId="9" borderId="13" xfId="1" applyNumberFormat="1" applyFont="1" applyFill="1" applyBorder="1" applyAlignment="1" applyProtection="1">
      <alignment horizontal="center" vertical="center"/>
    </xf>
    <xf numFmtId="0" fontId="21" fillId="9" borderId="0" xfId="1" applyNumberFormat="1" applyFont="1" applyFill="1" applyBorder="1" applyAlignment="1" applyProtection="1">
      <alignment horizontal="center" vertical="center"/>
    </xf>
    <xf numFmtId="0" fontId="21" fillId="9" borderId="7" xfId="1" applyNumberFormat="1" applyFont="1" applyFill="1" applyBorder="1" applyAlignment="1" applyProtection="1">
      <alignment horizontal="center" vertical="center"/>
    </xf>
    <xf numFmtId="49" fontId="26" fillId="9" borderId="14" xfId="0" applyNumberFormat="1" applyFont="1" applyFill="1" applyBorder="1" applyAlignment="1">
      <alignment horizontal="center" vertical="center" wrapText="1"/>
    </xf>
    <xf numFmtId="49" fontId="26" fillId="9" borderId="0" xfId="0" applyNumberFormat="1" applyFont="1" applyFill="1" applyAlignment="1">
      <alignment horizontal="center" vertical="center" wrapText="1"/>
    </xf>
    <xf numFmtId="49" fontId="26" fillId="9" borderId="7" xfId="0" applyNumberFormat="1" applyFont="1" applyFill="1" applyBorder="1" applyAlignment="1">
      <alignment horizontal="center" vertical="center" wrapText="1"/>
    </xf>
    <xf numFmtId="49" fontId="23" fillId="10" borderId="14" xfId="0" applyNumberFormat="1" applyFont="1" applyFill="1" applyBorder="1" applyAlignment="1">
      <alignment horizontal="center" vertical="center" wrapText="1"/>
    </xf>
    <xf numFmtId="49" fontId="23" fillId="10" borderId="0" xfId="0" applyNumberFormat="1" applyFont="1" applyFill="1" applyAlignment="1">
      <alignment horizontal="center" vertical="center" wrapText="1"/>
    </xf>
    <xf numFmtId="49" fontId="23" fillId="10" borderId="7" xfId="0" applyNumberFormat="1" applyFont="1" applyFill="1" applyBorder="1" applyAlignment="1">
      <alignment horizontal="center" vertical="center" wrapText="1"/>
    </xf>
    <xf numFmtId="0" fontId="19" fillId="3" borderId="0" xfId="1" applyNumberFormat="1" applyFont="1" applyFill="1" applyBorder="1" applyAlignment="1" applyProtection="1">
      <alignment horizontal="center"/>
    </xf>
    <xf numFmtId="0" fontId="20" fillId="3" borderId="6" xfId="1" applyNumberFormat="1" applyFont="1" applyFill="1" applyBorder="1" applyAlignment="1" applyProtection="1">
      <alignment horizontal="center"/>
    </xf>
    <xf numFmtId="49" fontId="22" fillId="3" borderId="0" xfId="1" applyNumberFormat="1" applyFont="1" applyFill="1" applyBorder="1" applyAlignment="1" applyProtection="1">
      <alignment horizontal="right"/>
    </xf>
    <xf numFmtId="0" fontId="21" fillId="9" borderId="18" xfId="1" applyNumberFormat="1" applyFont="1" applyFill="1" applyBorder="1" applyAlignment="1" applyProtection="1">
      <alignment horizontal="center" vertical="center"/>
    </xf>
    <xf numFmtId="0" fontId="21" fillId="9" borderId="6" xfId="1" applyNumberFormat="1" applyFont="1" applyFill="1" applyBorder="1" applyAlignment="1" applyProtection="1">
      <alignment horizontal="center" vertical="center"/>
    </xf>
    <xf numFmtId="0" fontId="21" fillId="9" borderId="19" xfId="1" applyNumberFormat="1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>
      <alignment horizontal="right" vertical="center" wrapText="1"/>
    </xf>
    <xf numFmtId="0" fontId="27" fillId="6" borderId="9" xfId="0" applyFont="1" applyFill="1" applyBorder="1" applyAlignment="1">
      <alignment horizontal="right" vertical="center" wrapText="1"/>
    </xf>
    <xf numFmtId="0" fontId="27" fillId="6" borderId="19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FF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7F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38100</xdr:rowOff>
    </xdr:from>
    <xdr:to>
      <xdr:col>2</xdr:col>
      <xdr:colOff>518160</xdr:colOff>
      <xdr:row>1</xdr:row>
      <xdr:rowOff>419100</xdr:rowOff>
    </xdr:to>
    <xdr:sp macro="" textlink="">
      <xdr:nvSpPr>
        <xdr:cNvPr id="1137" name="Rectangle 161">
          <a:extLst>
            <a:ext uri="{FF2B5EF4-FFF2-40B4-BE49-F238E27FC236}">
              <a16:creationId xmlns:a16="http://schemas.microsoft.com/office/drawing/2014/main" id="{4AF8DC66-334A-4CBF-82A2-DDC380DE6801}"/>
            </a:ext>
          </a:extLst>
        </xdr:cNvPr>
        <xdr:cNvSpPr>
          <a:spLocks noChangeArrowheads="1"/>
        </xdr:cNvSpPr>
      </xdr:nvSpPr>
      <xdr:spPr bwMode="auto">
        <a:xfrm>
          <a:off x="53340" y="38100"/>
          <a:ext cx="876300" cy="822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</xdr:colOff>
      <xdr:row>0</xdr:row>
      <xdr:rowOff>47625</xdr:rowOff>
    </xdr:from>
    <xdr:to>
      <xdr:col>2</xdr:col>
      <xdr:colOff>641094</xdr:colOff>
      <xdr:row>1</xdr:row>
      <xdr:rowOff>352425</xdr:rowOff>
    </xdr:to>
    <xdr:sp macro="" textlink="">
      <xdr:nvSpPr>
        <xdr:cNvPr id="1186" name="WordArt 162">
          <a:extLst>
            <a:ext uri="{FF2B5EF4-FFF2-40B4-BE49-F238E27FC236}">
              <a16:creationId xmlns:a16="http://schemas.microsoft.com/office/drawing/2014/main" id="{8C173E52-23FE-49CD-9D72-F089C962B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738" y="635454"/>
          <a:ext cx="975013" cy="75111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solidFill>
                <a:srgbClr val="0033CC"/>
              </a:soli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ЮНА</a:t>
          </a:r>
        </a:p>
      </xdr:txBody>
    </xdr:sp>
    <xdr:clientData/>
  </xdr:twoCellAnchor>
  <xdr:oneCellAnchor>
    <xdr:from>
      <xdr:col>2</xdr:col>
      <xdr:colOff>565354</xdr:colOff>
      <xdr:row>59</xdr:row>
      <xdr:rowOff>531556</xdr:rowOff>
    </xdr:from>
    <xdr:ext cx="1042506" cy="326237"/>
    <xdr:pic>
      <xdr:nvPicPr>
        <xdr:cNvPr id="2" name="Рисунок 1">
          <a:extLst>
            <a:ext uri="{FF2B5EF4-FFF2-40B4-BE49-F238E27FC236}">
              <a16:creationId xmlns:a16="http://schemas.microsoft.com/office/drawing/2014/main" id="{A5D0BDBA-9601-42E3-9826-C642E644A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225" y="44321975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491613</xdr:colOff>
      <xdr:row>61</xdr:row>
      <xdr:rowOff>506975</xdr:rowOff>
    </xdr:from>
    <xdr:ext cx="1042506" cy="326237"/>
    <xdr:pic>
      <xdr:nvPicPr>
        <xdr:cNvPr id="6" name="Рисунок 5">
          <a:extLst>
            <a:ext uri="{FF2B5EF4-FFF2-40B4-BE49-F238E27FC236}">
              <a16:creationId xmlns:a16="http://schemas.microsoft.com/office/drawing/2014/main" id="{8F88053B-0DBD-4D04-8EFD-4898E524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484" y="46767749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540774</xdr:colOff>
      <xdr:row>60</xdr:row>
      <xdr:rowOff>503903</xdr:rowOff>
    </xdr:from>
    <xdr:ext cx="1042506" cy="326237"/>
    <xdr:pic>
      <xdr:nvPicPr>
        <xdr:cNvPr id="7" name="Рисунок 6">
          <a:extLst>
            <a:ext uri="{FF2B5EF4-FFF2-40B4-BE49-F238E27FC236}">
              <a16:creationId xmlns:a16="http://schemas.microsoft.com/office/drawing/2014/main" id="{4009CE31-AAD5-4267-8DED-7F16CB8E2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645" y="45117774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528484</xdr:colOff>
      <xdr:row>63</xdr:row>
      <xdr:rowOff>528484</xdr:rowOff>
    </xdr:from>
    <xdr:ext cx="1042506" cy="326237"/>
    <xdr:pic>
      <xdr:nvPicPr>
        <xdr:cNvPr id="10" name="Рисунок 9">
          <a:extLst>
            <a:ext uri="{FF2B5EF4-FFF2-40B4-BE49-F238E27FC236}">
              <a16:creationId xmlns:a16="http://schemas.microsoft.com/office/drawing/2014/main" id="{9A96AE4A-DEC4-4A31-8DF5-0AE228B1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584" y="51264984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626806</xdr:colOff>
      <xdr:row>67</xdr:row>
      <xdr:rowOff>417871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D883F0-0A2C-5F38-3A62-602C7627E3E1}"/>
            </a:ext>
          </a:extLst>
        </xdr:cNvPr>
        <xdr:cNvSpPr txBox="1"/>
      </xdr:nvSpPr>
      <xdr:spPr>
        <a:xfrm>
          <a:off x="1044677" y="5168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565355</xdr:colOff>
      <xdr:row>70</xdr:row>
      <xdr:rowOff>531556</xdr:rowOff>
    </xdr:from>
    <xdr:ext cx="1042506" cy="328286"/>
    <xdr:pic>
      <xdr:nvPicPr>
        <xdr:cNvPr id="8" name="Рисунок 7">
          <a:extLst>
            <a:ext uri="{FF2B5EF4-FFF2-40B4-BE49-F238E27FC236}">
              <a16:creationId xmlns:a16="http://schemas.microsoft.com/office/drawing/2014/main" id="{A5952A88-59FA-49BE-8423-70245011F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226" y="48672750"/>
          <a:ext cx="1042506" cy="328286"/>
        </a:xfrm>
        <a:prstGeom prst="rect">
          <a:avLst/>
        </a:prstGeom>
      </xdr:spPr>
    </xdr:pic>
    <xdr:clientData/>
  </xdr:oneCellAnchor>
  <xdr:oneCellAnchor>
    <xdr:from>
      <xdr:col>2</xdr:col>
      <xdr:colOff>528484</xdr:colOff>
      <xdr:row>85</xdr:row>
      <xdr:rowOff>528484</xdr:rowOff>
    </xdr:from>
    <xdr:ext cx="1042506" cy="326237"/>
    <xdr:pic>
      <xdr:nvPicPr>
        <xdr:cNvPr id="12" name="Рисунок 11">
          <a:extLst>
            <a:ext uri="{FF2B5EF4-FFF2-40B4-BE49-F238E27FC236}">
              <a16:creationId xmlns:a16="http://schemas.microsoft.com/office/drawing/2014/main" id="{5C8A87A1-8D41-4D8D-8F5A-AE0A56856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355" y="48669678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540774</xdr:colOff>
      <xdr:row>62</xdr:row>
      <xdr:rowOff>503903</xdr:rowOff>
    </xdr:from>
    <xdr:ext cx="1042506" cy="326237"/>
    <xdr:pic>
      <xdr:nvPicPr>
        <xdr:cNvPr id="17" name="Рисунок 16">
          <a:extLst>
            <a:ext uri="{FF2B5EF4-FFF2-40B4-BE49-F238E27FC236}">
              <a16:creationId xmlns:a16="http://schemas.microsoft.com/office/drawing/2014/main" id="{A96508EC-BA1F-4CBB-B3D1-4CE207A80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645" y="46174742"/>
          <a:ext cx="1042506" cy="326237"/>
        </a:xfrm>
        <a:prstGeom prst="rect">
          <a:avLst/>
        </a:prstGeom>
      </xdr:spPr>
    </xdr:pic>
    <xdr:clientData/>
  </xdr:oneCellAnchor>
  <xdr:oneCellAnchor>
    <xdr:from>
      <xdr:col>2</xdr:col>
      <xdr:colOff>609600</xdr:colOff>
      <xdr:row>72</xdr:row>
      <xdr:rowOff>729342</xdr:rowOff>
    </xdr:from>
    <xdr:ext cx="1018612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E1F0F3-1D17-49D4-AF77-9A99BA2A4AA0}"/>
            </a:ext>
          </a:extLst>
        </xdr:cNvPr>
        <xdr:cNvSpPr txBox="1"/>
      </xdr:nvSpPr>
      <xdr:spPr>
        <a:xfrm>
          <a:off x="1021080" y="49482102"/>
          <a:ext cx="101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</a:rPr>
            <a:t>НОВИНКА!</a:t>
          </a:r>
        </a:p>
      </xdr:txBody>
    </xdr:sp>
    <xdr:clientData/>
  </xdr:oneCellAnchor>
  <xdr:oneCellAnchor>
    <xdr:from>
      <xdr:col>2</xdr:col>
      <xdr:colOff>576943</xdr:colOff>
      <xdr:row>74</xdr:row>
      <xdr:rowOff>751114</xdr:rowOff>
    </xdr:from>
    <xdr:ext cx="1018612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C821E7-BCB9-480C-AF6A-B86AD34FC0EE}"/>
            </a:ext>
          </a:extLst>
        </xdr:cNvPr>
        <xdr:cNvSpPr txBox="1"/>
      </xdr:nvSpPr>
      <xdr:spPr>
        <a:xfrm>
          <a:off x="988423" y="50867854"/>
          <a:ext cx="101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</a:rPr>
            <a:t>НОВИНКА!</a:t>
          </a:r>
        </a:p>
      </xdr:txBody>
    </xdr:sp>
    <xdr:clientData/>
  </xdr:oneCellAnchor>
  <xdr:oneCellAnchor>
    <xdr:from>
      <xdr:col>2</xdr:col>
      <xdr:colOff>587829</xdr:colOff>
      <xdr:row>88</xdr:row>
      <xdr:rowOff>27389</xdr:rowOff>
    </xdr:from>
    <xdr:ext cx="1018612" cy="31149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3958178-2123-426B-9B91-B6E4377889B9}"/>
            </a:ext>
          </a:extLst>
        </xdr:cNvPr>
        <xdr:cNvSpPr txBox="1"/>
      </xdr:nvSpPr>
      <xdr:spPr>
        <a:xfrm>
          <a:off x="1005700" y="67759357"/>
          <a:ext cx="101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</a:rPr>
            <a:t>НОВИНКА!</a:t>
          </a:r>
        </a:p>
      </xdr:txBody>
    </xdr:sp>
    <xdr:clientData/>
  </xdr:oneCellAnchor>
  <xdr:oneCellAnchor>
    <xdr:from>
      <xdr:col>2</xdr:col>
      <xdr:colOff>533400</xdr:colOff>
      <xdr:row>90</xdr:row>
      <xdr:rowOff>0</xdr:rowOff>
    </xdr:from>
    <xdr:ext cx="1018612" cy="31149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6DF01BD-E549-421F-A5DB-47E7BCD49B7B}"/>
            </a:ext>
          </a:extLst>
        </xdr:cNvPr>
        <xdr:cNvSpPr txBox="1"/>
      </xdr:nvSpPr>
      <xdr:spPr>
        <a:xfrm>
          <a:off x="944880" y="61272420"/>
          <a:ext cx="101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</a:rPr>
            <a:t>НОВИНКА!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zoomScale="62" zoomScaleNormal="62" workbookViewId="0">
      <selection activeCell="J2" sqref="J2:K2"/>
    </sheetView>
  </sheetViews>
  <sheetFormatPr defaultColWidth="9.109375" defaultRowHeight="13.2" x14ac:dyDescent="0.25"/>
  <cols>
    <col min="1" max="1" width="0.6640625" customWidth="1"/>
    <col min="2" max="2" width="5.33203125" style="1" customWidth="1"/>
    <col min="3" max="3" width="24.33203125" style="1" customWidth="1"/>
    <col min="4" max="4" width="62" style="10" customWidth="1"/>
    <col min="5" max="5" width="17.109375" customWidth="1"/>
    <col min="6" max="6" width="14.6640625" customWidth="1"/>
    <col min="7" max="7" width="16.6640625" customWidth="1"/>
    <col min="8" max="8" width="20.6640625" customWidth="1"/>
    <col min="9" max="9" width="22" customWidth="1"/>
    <col min="10" max="10" width="21.33203125" customWidth="1"/>
    <col min="11" max="11" width="15.5546875" customWidth="1"/>
  </cols>
  <sheetData>
    <row r="1" spans="1:11" ht="34.950000000000003" customHeight="1" x14ac:dyDescent="0.4">
      <c r="B1" s="2"/>
      <c r="C1" s="2"/>
      <c r="D1" s="77" t="s">
        <v>38</v>
      </c>
      <c r="E1" s="77"/>
      <c r="F1" s="77"/>
      <c r="G1" s="77"/>
      <c r="H1" s="77"/>
      <c r="I1" s="77"/>
      <c r="J1" s="77"/>
      <c r="K1" s="77"/>
    </row>
    <row r="2" spans="1:11" ht="34.950000000000003" customHeight="1" x14ac:dyDescent="0.4">
      <c r="B2" s="4"/>
      <c r="C2" s="4"/>
      <c r="D2" s="78" t="s">
        <v>250</v>
      </c>
      <c r="E2" s="78"/>
      <c r="F2" s="78"/>
      <c r="G2" s="78"/>
      <c r="H2" s="78"/>
      <c r="I2" s="78"/>
      <c r="J2" s="79" t="s">
        <v>303</v>
      </c>
      <c r="K2" s="79"/>
    </row>
    <row r="3" spans="1:11" ht="34.950000000000003" customHeight="1" x14ac:dyDescent="0.25">
      <c r="A3" s="5"/>
      <c r="B3" s="80" t="s">
        <v>81</v>
      </c>
      <c r="C3" s="81"/>
      <c r="D3" s="81"/>
      <c r="E3" s="81"/>
      <c r="F3" s="81"/>
      <c r="G3" s="81"/>
      <c r="H3" s="81"/>
      <c r="I3" s="81"/>
      <c r="J3" s="81"/>
      <c r="K3" s="82"/>
    </row>
    <row r="4" spans="1:11" ht="54.6" customHeight="1" x14ac:dyDescent="0.25">
      <c r="A4" s="12"/>
      <c r="B4" s="47" t="s">
        <v>12</v>
      </c>
      <c r="C4" s="15" t="s">
        <v>6</v>
      </c>
      <c r="D4" s="45" t="s">
        <v>0</v>
      </c>
      <c r="E4" s="46" t="s">
        <v>32</v>
      </c>
      <c r="F4" s="46" t="s">
        <v>5</v>
      </c>
      <c r="G4" s="46" t="s">
        <v>1</v>
      </c>
      <c r="H4" s="46" t="s">
        <v>7</v>
      </c>
      <c r="I4" s="11" t="s">
        <v>272</v>
      </c>
      <c r="J4" s="11" t="s">
        <v>261</v>
      </c>
      <c r="K4" s="50" t="s">
        <v>249</v>
      </c>
    </row>
    <row r="5" spans="1:11" ht="24" customHeight="1" x14ac:dyDescent="0.25">
      <c r="B5" s="22"/>
      <c r="C5" s="15"/>
      <c r="D5" s="23"/>
      <c r="E5" s="83" t="s">
        <v>80</v>
      </c>
      <c r="F5" s="84"/>
      <c r="G5" s="84"/>
      <c r="H5" s="84"/>
      <c r="I5" s="84"/>
      <c r="J5" s="84"/>
      <c r="K5" s="85"/>
    </row>
    <row r="6" spans="1:11" ht="64.95" customHeight="1" x14ac:dyDescent="0.25">
      <c r="A6" s="5"/>
      <c r="B6" s="17">
        <v>1</v>
      </c>
      <c r="C6" s="21" t="s">
        <v>220</v>
      </c>
      <c r="D6" s="18" t="s">
        <v>158</v>
      </c>
      <c r="E6" s="17" t="s">
        <v>2</v>
      </c>
      <c r="F6" s="17" t="s">
        <v>14</v>
      </c>
      <c r="G6" s="17" t="s">
        <v>27</v>
      </c>
      <c r="H6" s="17" t="s">
        <v>9</v>
      </c>
      <c r="I6" s="14">
        <f>J6*0.9</f>
        <v>9.5940000000000012</v>
      </c>
      <c r="J6" s="14">
        <v>10.66</v>
      </c>
      <c r="K6" s="42"/>
    </row>
    <row r="7" spans="1:11" ht="64.95" customHeight="1" x14ac:dyDescent="0.25">
      <c r="A7" s="5"/>
      <c r="B7" s="17">
        <f>B6+1</f>
        <v>2</v>
      </c>
      <c r="C7" s="20" t="s">
        <v>221</v>
      </c>
      <c r="D7" s="19" t="s">
        <v>159</v>
      </c>
      <c r="E7" s="16" t="s">
        <v>23</v>
      </c>
      <c r="F7" s="17" t="s">
        <v>14</v>
      </c>
      <c r="G7" s="16" t="s">
        <v>27</v>
      </c>
      <c r="H7" s="16" t="s">
        <v>9</v>
      </c>
      <c r="I7" s="14">
        <f t="shared" ref="I7:I31" si="0">J7*0.9</f>
        <v>9.8369999999999997</v>
      </c>
      <c r="J7" s="13">
        <v>10.93</v>
      </c>
      <c r="K7" s="42"/>
    </row>
    <row r="8" spans="1:11" ht="64.95" customHeight="1" x14ac:dyDescent="0.25">
      <c r="A8" s="5"/>
      <c r="B8" s="17">
        <f t="shared" ref="B8:B31" si="1">B7+1</f>
        <v>3</v>
      </c>
      <c r="C8" s="20" t="s">
        <v>222</v>
      </c>
      <c r="D8" s="18" t="s">
        <v>39</v>
      </c>
      <c r="E8" s="17" t="s">
        <v>3</v>
      </c>
      <c r="F8" s="17" t="s">
        <v>14</v>
      </c>
      <c r="G8" s="17" t="s">
        <v>27</v>
      </c>
      <c r="H8" s="17" t="s">
        <v>9</v>
      </c>
      <c r="I8" s="14">
        <f t="shared" si="0"/>
        <v>10.08</v>
      </c>
      <c r="J8" s="14">
        <v>11.2</v>
      </c>
      <c r="K8" s="42"/>
    </row>
    <row r="9" spans="1:11" ht="64.95" customHeight="1" x14ac:dyDescent="0.25">
      <c r="A9" s="5"/>
      <c r="B9" s="17">
        <f t="shared" si="1"/>
        <v>4</v>
      </c>
      <c r="C9" s="21" t="s">
        <v>223</v>
      </c>
      <c r="D9" s="18" t="s">
        <v>40</v>
      </c>
      <c r="E9" s="17" t="s">
        <v>17</v>
      </c>
      <c r="F9" s="17" t="s">
        <v>14</v>
      </c>
      <c r="G9" s="17" t="s">
        <v>27</v>
      </c>
      <c r="H9" s="17" t="s">
        <v>9</v>
      </c>
      <c r="I9" s="14">
        <f t="shared" si="0"/>
        <v>10.44</v>
      </c>
      <c r="J9" s="14">
        <v>11.6</v>
      </c>
      <c r="K9" s="42"/>
    </row>
    <row r="10" spans="1:11" ht="64.95" customHeight="1" x14ac:dyDescent="0.25">
      <c r="A10" s="5"/>
      <c r="B10" s="17">
        <f t="shared" si="1"/>
        <v>5</v>
      </c>
      <c r="C10" s="20" t="s">
        <v>224</v>
      </c>
      <c r="D10" s="19" t="s">
        <v>41</v>
      </c>
      <c r="E10" s="16" t="s">
        <v>4</v>
      </c>
      <c r="F10" s="16" t="s">
        <v>14</v>
      </c>
      <c r="G10" s="16" t="s">
        <v>27</v>
      </c>
      <c r="H10" s="16" t="s">
        <v>9</v>
      </c>
      <c r="I10" s="14">
        <f t="shared" si="0"/>
        <v>10.557</v>
      </c>
      <c r="J10" s="13">
        <v>11.73</v>
      </c>
      <c r="K10" s="42"/>
    </row>
    <row r="11" spans="1:11" ht="64.95" customHeight="1" x14ac:dyDescent="0.25">
      <c r="A11" s="5"/>
      <c r="B11" s="17">
        <f t="shared" si="1"/>
        <v>6</v>
      </c>
      <c r="C11" s="20" t="s">
        <v>225</v>
      </c>
      <c r="D11" s="19" t="s">
        <v>42</v>
      </c>
      <c r="E11" s="16" t="s">
        <v>22</v>
      </c>
      <c r="F11" s="16" t="s">
        <v>14</v>
      </c>
      <c r="G11" s="16" t="s">
        <v>27</v>
      </c>
      <c r="H11" s="16" t="s">
        <v>9</v>
      </c>
      <c r="I11" s="14">
        <f t="shared" si="0"/>
        <v>10.8</v>
      </c>
      <c r="J11" s="13">
        <v>12</v>
      </c>
      <c r="K11" s="42"/>
    </row>
    <row r="12" spans="1:11" ht="64.95" customHeight="1" x14ac:dyDescent="0.25">
      <c r="A12" s="5"/>
      <c r="B12" s="17">
        <f t="shared" si="1"/>
        <v>7</v>
      </c>
      <c r="C12" s="21" t="s">
        <v>226</v>
      </c>
      <c r="D12" s="18" t="s">
        <v>43</v>
      </c>
      <c r="E12" s="17" t="s">
        <v>18</v>
      </c>
      <c r="F12" s="17" t="s">
        <v>14</v>
      </c>
      <c r="G12" s="17" t="s">
        <v>27</v>
      </c>
      <c r="H12" s="17" t="s">
        <v>9</v>
      </c>
      <c r="I12" s="14">
        <f t="shared" si="0"/>
        <v>12.114000000000001</v>
      </c>
      <c r="J12" s="14">
        <v>13.46</v>
      </c>
      <c r="K12" s="42"/>
    </row>
    <row r="13" spans="1:11" ht="64.95" customHeight="1" x14ac:dyDescent="0.25">
      <c r="A13" s="5"/>
      <c r="B13" s="17">
        <f t="shared" si="1"/>
        <v>8</v>
      </c>
      <c r="C13" s="21" t="s">
        <v>243</v>
      </c>
      <c r="D13" s="18" t="s">
        <v>244</v>
      </c>
      <c r="E13" s="17" t="s">
        <v>245</v>
      </c>
      <c r="F13" s="17" t="s">
        <v>14</v>
      </c>
      <c r="G13" s="17" t="s">
        <v>27</v>
      </c>
      <c r="H13" s="17" t="s">
        <v>8</v>
      </c>
      <c r="I13" s="14">
        <f>J13*0.9</f>
        <v>12.24</v>
      </c>
      <c r="J13" s="14">
        <v>13.6</v>
      </c>
      <c r="K13" s="42"/>
    </row>
    <row r="14" spans="1:11" ht="64.95" customHeight="1" x14ac:dyDescent="0.25">
      <c r="A14" s="5"/>
      <c r="B14" s="17">
        <f t="shared" si="1"/>
        <v>9</v>
      </c>
      <c r="C14" s="20" t="s">
        <v>227</v>
      </c>
      <c r="D14" s="19" t="s">
        <v>44</v>
      </c>
      <c r="E14" s="16" t="s">
        <v>13</v>
      </c>
      <c r="F14" s="16" t="s">
        <v>14</v>
      </c>
      <c r="G14" s="16" t="s">
        <v>27</v>
      </c>
      <c r="H14" s="16" t="s">
        <v>9</v>
      </c>
      <c r="I14" s="14">
        <f t="shared" si="0"/>
        <v>12.482999999999999</v>
      </c>
      <c r="J14" s="13">
        <v>13.87</v>
      </c>
      <c r="K14" s="42"/>
    </row>
    <row r="15" spans="1:11" ht="64.95" customHeight="1" x14ac:dyDescent="0.25">
      <c r="A15" s="5"/>
      <c r="B15" s="17">
        <f t="shared" si="1"/>
        <v>10</v>
      </c>
      <c r="C15" s="20" t="s">
        <v>228</v>
      </c>
      <c r="D15" s="19" t="s">
        <v>45</v>
      </c>
      <c r="E15" s="16" t="s">
        <v>10</v>
      </c>
      <c r="F15" s="16" t="s">
        <v>14</v>
      </c>
      <c r="G15" s="16" t="s">
        <v>27</v>
      </c>
      <c r="H15" s="16" t="s">
        <v>9</v>
      </c>
      <c r="I15" s="14">
        <f t="shared" si="0"/>
        <v>12.78</v>
      </c>
      <c r="J15" s="13">
        <v>14.2</v>
      </c>
      <c r="K15" s="42"/>
    </row>
    <row r="16" spans="1:11" ht="64.95" customHeight="1" x14ac:dyDescent="0.25">
      <c r="A16" s="5"/>
      <c r="B16" s="17">
        <f t="shared" si="1"/>
        <v>11</v>
      </c>
      <c r="C16" s="20" t="s">
        <v>229</v>
      </c>
      <c r="D16" s="19" t="s">
        <v>46</v>
      </c>
      <c r="E16" s="16" t="s">
        <v>11</v>
      </c>
      <c r="F16" s="16" t="s">
        <v>14</v>
      </c>
      <c r="G16" s="16" t="s">
        <v>27</v>
      </c>
      <c r="H16" s="16" t="s">
        <v>9</v>
      </c>
      <c r="I16" s="14">
        <f t="shared" si="0"/>
        <v>13.077</v>
      </c>
      <c r="J16" s="13">
        <v>14.53</v>
      </c>
      <c r="K16" s="42"/>
    </row>
    <row r="17" spans="1:11" ht="64.95" customHeight="1" x14ac:dyDescent="0.25">
      <c r="A17" s="5"/>
      <c r="B17" s="17">
        <f t="shared" si="1"/>
        <v>12</v>
      </c>
      <c r="C17" s="20" t="s">
        <v>219</v>
      </c>
      <c r="D17" s="19" t="s">
        <v>209</v>
      </c>
      <c r="E17" s="16" t="s">
        <v>204</v>
      </c>
      <c r="F17" s="16" t="s">
        <v>14</v>
      </c>
      <c r="G17" s="16" t="s">
        <v>27</v>
      </c>
      <c r="H17" s="16" t="s">
        <v>8</v>
      </c>
      <c r="I17" s="14">
        <f>J17*0.9</f>
        <v>13.32</v>
      </c>
      <c r="J17" s="13">
        <v>14.8</v>
      </c>
      <c r="K17" s="42"/>
    </row>
    <row r="18" spans="1:11" ht="64.95" customHeight="1" x14ac:dyDescent="0.25">
      <c r="A18" s="5"/>
      <c r="B18" s="17">
        <f t="shared" si="1"/>
        <v>13</v>
      </c>
      <c r="C18" s="20" t="s">
        <v>230</v>
      </c>
      <c r="D18" s="19" t="s">
        <v>47</v>
      </c>
      <c r="E18" s="16" t="s">
        <v>34</v>
      </c>
      <c r="F18" s="16" t="s">
        <v>14</v>
      </c>
      <c r="G18" s="16" t="s">
        <v>35</v>
      </c>
      <c r="H18" s="16" t="s">
        <v>8</v>
      </c>
      <c r="I18" s="14">
        <f t="shared" si="0"/>
        <v>13.436999999999999</v>
      </c>
      <c r="J18" s="13">
        <v>14.93</v>
      </c>
      <c r="K18" s="42"/>
    </row>
    <row r="19" spans="1:11" ht="64.95" customHeight="1" x14ac:dyDescent="0.25">
      <c r="A19" s="5"/>
      <c r="B19" s="17">
        <f t="shared" si="1"/>
        <v>14</v>
      </c>
      <c r="C19" s="20" t="s">
        <v>161</v>
      </c>
      <c r="D19" s="19" t="s">
        <v>160</v>
      </c>
      <c r="E19" s="16" t="s">
        <v>2</v>
      </c>
      <c r="F19" s="16" t="s">
        <v>14</v>
      </c>
      <c r="G19" s="16" t="s">
        <v>200</v>
      </c>
      <c r="H19" s="16" t="s">
        <v>9</v>
      </c>
      <c r="I19" s="14">
        <f t="shared" si="0"/>
        <v>50.4</v>
      </c>
      <c r="J19" s="13">
        <v>56</v>
      </c>
      <c r="K19" s="42"/>
    </row>
    <row r="20" spans="1:11" ht="64.95" customHeight="1" x14ac:dyDescent="0.25">
      <c r="A20" s="5"/>
      <c r="B20" s="17">
        <f t="shared" si="1"/>
        <v>15</v>
      </c>
      <c r="C20" s="20" t="s">
        <v>162</v>
      </c>
      <c r="D20" s="19" t="s">
        <v>163</v>
      </c>
      <c r="E20" s="16" t="s">
        <v>23</v>
      </c>
      <c r="F20" s="16" t="s">
        <v>14</v>
      </c>
      <c r="G20" s="16" t="s">
        <v>200</v>
      </c>
      <c r="H20" s="16" t="s">
        <v>9</v>
      </c>
      <c r="I20" s="14">
        <f t="shared" si="0"/>
        <v>51.597000000000001</v>
      </c>
      <c r="J20" s="13">
        <v>57.33</v>
      </c>
      <c r="K20" s="42"/>
    </row>
    <row r="21" spans="1:11" ht="64.95" customHeight="1" x14ac:dyDescent="0.25">
      <c r="A21" s="5"/>
      <c r="B21" s="17">
        <f t="shared" si="1"/>
        <v>16</v>
      </c>
      <c r="C21" s="20" t="s">
        <v>231</v>
      </c>
      <c r="D21" s="19" t="s">
        <v>53</v>
      </c>
      <c r="E21" s="16" t="s">
        <v>3</v>
      </c>
      <c r="F21" s="16" t="s">
        <v>14</v>
      </c>
      <c r="G21" s="16" t="s">
        <v>200</v>
      </c>
      <c r="H21" s="16" t="s">
        <v>9</v>
      </c>
      <c r="I21" s="14">
        <f t="shared" si="0"/>
        <v>52.803000000000004</v>
      </c>
      <c r="J21" s="13">
        <v>58.67</v>
      </c>
      <c r="K21" s="42"/>
    </row>
    <row r="22" spans="1:11" ht="64.95" customHeight="1" x14ac:dyDescent="0.25">
      <c r="A22" s="5"/>
      <c r="B22" s="17">
        <f t="shared" si="1"/>
        <v>17</v>
      </c>
      <c r="C22" s="20" t="s">
        <v>232</v>
      </c>
      <c r="D22" s="19" t="s">
        <v>54</v>
      </c>
      <c r="E22" s="16" t="s">
        <v>17</v>
      </c>
      <c r="F22" s="16" t="s">
        <v>14</v>
      </c>
      <c r="G22" s="16" t="s">
        <v>200</v>
      </c>
      <c r="H22" s="16" t="s">
        <v>9</v>
      </c>
      <c r="I22" s="14">
        <f t="shared" si="0"/>
        <v>54</v>
      </c>
      <c r="J22" s="13">
        <v>60</v>
      </c>
      <c r="K22" s="42"/>
    </row>
    <row r="23" spans="1:11" ht="64.95" customHeight="1" x14ac:dyDescent="0.25">
      <c r="A23" s="5"/>
      <c r="B23" s="17">
        <f t="shared" si="1"/>
        <v>18</v>
      </c>
      <c r="C23" s="21" t="s">
        <v>233</v>
      </c>
      <c r="D23" s="18" t="s">
        <v>55</v>
      </c>
      <c r="E23" s="17" t="s">
        <v>4</v>
      </c>
      <c r="F23" s="17" t="s">
        <v>14</v>
      </c>
      <c r="G23" s="16" t="s">
        <v>200</v>
      </c>
      <c r="H23" s="17" t="s">
        <v>9</v>
      </c>
      <c r="I23" s="14">
        <f t="shared" si="0"/>
        <v>55.197000000000003</v>
      </c>
      <c r="J23" s="14">
        <v>61.33</v>
      </c>
      <c r="K23" s="42"/>
    </row>
    <row r="24" spans="1:11" ht="64.95" customHeight="1" x14ac:dyDescent="0.25">
      <c r="A24" s="5"/>
      <c r="B24" s="17">
        <f t="shared" si="1"/>
        <v>19</v>
      </c>
      <c r="C24" s="20" t="s">
        <v>234</v>
      </c>
      <c r="D24" s="19" t="s">
        <v>56</v>
      </c>
      <c r="E24" s="16" t="s">
        <v>22</v>
      </c>
      <c r="F24" s="16" t="s">
        <v>14</v>
      </c>
      <c r="G24" s="16" t="s">
        <v>200</v>
      </c>
      <c r="H24" s="16" t="s">
        <v>9</v>
      </c>
      <c r="I24" s="14">
        <f t="shared" si="0"/>
        <v>56.403000000000006</v>
      </c>
      <c r="J24" s="13">
        <v>62.67</v>
      </c>
      <c r="K24" s="42"/>
    </row>
    <row r="25" spans="1:11" ht="64.95" customHeight="1" x14ac:dyDescent="0.25">
      <c r="A25" s="5"/>
      <c r="B25" s="17">
        <f t="shared" si="1"/>
        <v>20</v>
      </c>
      <c r="C25" s="20" t="s">
        <v>235</v>
      </c>
      <c r="D25" s="19" t="s">
        <v>57</v>
      </c>
      <c r="E25" s="16" t="s">
        <v>18</v>
      </c>
      <c r="F25" s="16" t="s">
        <v>14</v>
      </c>
      <c r="G25" s="16" t="s">
        <v>205</v>
      </c>
      <c r="H25" s="16" t="s">
        <v>9</v>
      </c>
      <c r="I25" s="14">
        <f t="shared" si="0"/>
        <v>62.396999999999998</v>
      </c>
      <c r="J25" s="13">
        <v>69.33</v>
      </c>
      <c r="K25" s="42"/>
    </row>
    <row r="26" spans="1:11" ht="64.95" customHeight="1" x14ac:dyDescent="0.25">
      <c r="A26" s="5"/>
      <c r="B26" s="17">
        <f t="shared" si="1"/>
        <v>21</v>
      </c>
      <c r="C26" s="20" t="s">
        <v>246</v>
      </c>
      <c r="D26" s="19" t="s">
        <v>247</v>
      </c>
      <c r="E26" s="16" t="s">
        <v>245</v>
      </c>
      <c r="F26" s="16" t="s">
        <v>14</v>
      </c>
      <c r="G26" s="16" t="s">
        <v>205</v>
      </c>
      <c r="H26" s="16" t="s">
        <v>9</v>
      </c>
      <c r="I26" s="14">
        <f>J26*0.9</f>
        <v>63.594000000000001</v>
      </c>
      <c r="J26" s="13">
        <v>70.66</v>
      </c>
      <c r="K26" s="42"/>
    </row>
    <row r="27" spans="1:11" ht="64.95" customHeight="1" x14ac:dyDescent="0.25">
      <c r="A27" s="5"/>
      <c r="B27" s="17">
        <f t="shared" si="1"/>
        <v>22</v>
      </c>
      <c r="C27" s="20" t="s">
        <v>236</v>
      </c>
      <c r="D27" s="19" t="s">
        <v>58</v>
      </c>
      <c r="E27" s="16" t="s">
        <v>13</v>
      </c>
      <c r="F27" s="16" t="s">
        <v>14</v>
      </c>
      <c r="G27" s="16" t="s">
        <v>205</v>
      </c>
      <c r="H27" s="16" t="s">
        <v>9</v>
      </c>
      <c r="I27" s="14">
        <f t="shared" si="0"/>
        <v>64.8</v>
      </c>
      <c r="J27" s="13">
        <v>72</v>
      </c>
      <c r="K27" s="42"/>
    </row>
    <row r="28" spans="1:11" ht="64.95" customHeight="1" x14ac:dyDescent="0.25">
      <c r="A28" s="5"/>
      <c r="B28" s="17">
        <f t="shared" si="1"/>
        <v>23</v>
      </c>
      <c r="C28" s="20" t="s">
        <v>237</v>
      </c>
      <c r="D28" s="19" t="s">
        <v>208</v>
      </c>
      <c r="E28" s="16" t="s">
        <v>10</v>
      </c>
      <c r="F28" s="16" t="s">
        <v>14</v>
      </c>
      <c r="G28" s="16" t="s">
        <v>205</v>
      </c>
      <c r="H28" s="16" t="s">
        <v>9</v>
      </c>
      <c r="I28" s="14">
        <f t="shared" si="0"/>
        <v>65.997</v>
      </c>
      <c r="J28" s="13">
        <v>73.33</v>
      </c>
      <c r="K28" s="42"/>
    </row>
    <row r="29" spans="1:11" ht="64.95" customHeight="1" x14ac:dyDescent="0.25">
      <c r="A29" s="5"/>
      <c r="B29" s="17">
        <f t="shared" si="1"/>
        <v>24</v>
      </c>
      <c r="C29" s="20" t="s">
        <v>238</v>
      </c>
      <c r="D29" s="19" t="s">
        <v>207</v>
      </c>
      <c r="E29" s="16" t="s">
        <v>11</v>
      </c>
      <c r="F29" s="16" t="s">
        <v>14</v>
      </c>
      <c r="G29" s="16" t="s">
        <v>205</v>
      </c>
      <c r="H29" s="16" t="s">
        <v>9</v>
      </c>
      <c r="I29" s="14">
        <f t="shared" si="0"/>
        <v>67.194000000000003</v>
      </c>
      <c r="J29" s="13">
        <v>74.66</v>
      </c>
      <c r="K29" s="42"/>
    </row>
    <row r="30" spans="1:11" ht="64.95" customHeight="1" x14ac:dyDescent="0.25">
      <c r="A30" s="5"/>
      <c r="B30" s="17">
        <f t="shared" si="1"/>
        <v>25</v>
      </c>
      <c r="C30" s="20" t="s">
        <v>239</v>
      </c>
      <c r="D30" s="19" t="s">
        <v>206</v>
      </c>
      <c r="E30" s="16" t="s">
        <v>204</v>
      </c>
      <c r="F30" s="16" t="s">
        <v>14</v>
      </c>
      <c r="G30" s="16" t="s">
        <v>205</v>
      </c>
      <c r="H30" s="16" t="s">
        <v>8</v>
      </c>
      <c r="I30" s="14">
        <f>J30*0.9</f>
        <v>68.400000000000006</v>
      </c>
      <c r="J30" s="13">
        <v>76</v>
      </c>
      <c r="K30" s="42"/>
    </row>
    <row r="31" spans="1:11" ht="64.95" customHeight="1" x14ac:dyDescent="0.25">
      <c r="A31" s="5"/>
      <c r="B31" s="17">
        <f t="shared" si="1"/>
        <v>26</v>
      </c>
      <c r="C31" s="51" t="s">
        <v>240</v>
      </c>
      <c r="D31" s="52" t="s">
        <v>59</v>
      </c>
      <c r="E31" s="17" t="s">
        <v>34</v>
      </c>
      <c r="F31" s="53" t="s">
        <v>14</v>
      </c>
      <c r="G31" s="53" t="s">
        <v>242</v>
      </c>
      <c r="H31" s="53" t="s">
        <v>8</v>
      </c>
      <c r="I31" s="54">
        <f t="shared" si="0"/>
        <v>67.194000000000003</v>
      </c>
      <c r="J31" s="14">
        <v>74.66</v>
      </c>
      <c r="K31" s="55"/>
    </row>
    <row r="32" spans="1:11" ht="34.950000000000003" customHeight="1" x14ac:dyDescent="0.25">
      <c r="A32" s="5"/>
      <c r="B32" s="57" t="s">
        <v>191</v>
      </c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58.95" customHeight="1" x14ac:dyDescent="0.25">
      <c r="A33" s="5"/>
      <c r="B33" s="15" t="s">
        <v>12</v>
      </c>
      <c r="C33" s="15" t="s">
        <v>6</v>
      </c>
      <c r="D33" s="45" t="s">
        <v>0</v>
      </c>
      <c r="E33" s="11" t="s">
        <v>32</v>
      </c>
      <c r="F33" s="11" t="s">
        <v>5</v>
      </c>
      <c r="G33" s="11" t="s">
        <v>1</v>
      </c>
      <c r="H33" s="11" t="s">
        <v>7</v>
      </c>
      <c r="I33" s="11" t="str">
        <f>I4</f>
        <v>ОПТОВАЯ ЦЕНА
от 60 000 руб.</v>
      </c>
      <c r="J33" s="11" t="str">
        <f>J4</f>
        <v>МЕЛКИЙ ОПТ
от 6 000 руб.</v>
      </c>
      <c r="K33" s="49" t="str">
        <f>K4</f>
        <v>КОЛОНКА для заказа</v>
      </c>
    </row>
    <row r="34" spans="1:11" ht="24" customHeight="1" x14ac:dyDescent="0.25">
      <c r="A34" s="5"/>
      <c r="B34" s="22"/>
      <c r="C34" s="15"/>
      <c r="D34" s="23"/>
      <c r="E34" s="63" t="s">
        <v>80</v>
      </c>
      <c r="F34" s="64"/>
      <c r="G34" s="64"/>
      <c r="H34" s="64"/>
      <c r="I34" s="64"/>
      <c r="J34" s="64"/>
      <c r="K34" s="65"/>
    </row>
    <row r="35" spans="1:11" ht="55.05" customHeight="1" x14ac:dyDescent="0.25">
      <c r="A35" s="5"/>
      <c r="B35" s="17">
        <f>B31+1</f>
        <v>27</v>
      </c>
      <c r="C35" s="21" t="s">
        <v>302</v>
      </c>
      <c r="D35" s="18" t="s">
        <v>48</v>
      </c>
      <c r="E35" s="17" t="s">
        <v>2</v>
      </c>
      <c r="F35" s="17" t="s">
        <v>15</v>
      </c>
      <c r="G35" s="17" t="s">
        <v>28</v>
      </c>
      <c r="H35" s="17" t="s">
        <v>9</v>
      </c>
      <c r="I35" s="14">
        <f>J35*0.9</f>
        <v>7.6769999999999996</v>
      </c>
      <c r="J35" s="14">
        <v>8.5299999999999994</v>
      </c>
      <c r="K35" s="42"/>
    </row>
    <row r="36" spans="1:11" ht="55.05" customHeight="1" x14ac:dyDescent="0.25">
      <c r="A36" s="5"/>
      <c r="B36" s="17">
        <f>B35+1</f>
        <v>28</v>
      </c>
      <c r="C36" s="20" t="s">
        <v>241</v>
      </c>
      <c r="D36" s="19" t="s">
        <v>49</v>
      </c>
      <c r="E36" s="16" t="s">
        <v>23</v>
      </c>
      <c r="F36" s="16" t="s">
        <v>15</v>
      </c>
      <c r="G36" s="16" t="s">
        <v>28</v>
      </c>
      <c r="H36" s="16" t="s">
        <v>9</v>
      </c>
      <c r="I36" s="14">
        <f t="shared" ref="I36:I56" si="2">J36*0.9</f>
        <v>7.8570000000000002</v>
      </c>
      <c r="J36" s="13">
        <v>8.73</v>
      </c>
      <c r="K36" s="42"/>
    </row>
    <row r="37" spans="1:11" ht="55.05" customHeight="1" x14ac:dyDescent="0.25">
      <c r="A37" s="5"/>
      <c r="B37" s="17">
        <f t="shared" ref="B37:B56" si="3">B36+1</f>
        <v>29</v>
      </c>
      <c r="C37" s="20" t="s">
        <v>99</v>
      </c>
      <c r="D37" s="18" t="s">
        <v>82</v>
      </c>
      <c r="E37" s="17" t="s">
        <v>3</v>
      </c>
      <c r="F37" s="17" t="s">
        <v>15</v>
      </c>
      <c r="G37" s="17" t="s">
        <v>28</v>
      </c>
      <c r="H37" s="17" t="s">
        <v>9</v>
      </c>
      <c r="I37" s="14">
        <f t="shared" si="2"/>
        <v>8.2799999999999994</v>
      </c>
      <c r="J37" s="14">
        <v>9.1999999999999993</v>
      </c>
      <c r="K37" s="42"/>
    </row>
    <row r="38" spans="1:11" ht="55.05" customHeight="1" x14ac:dyDescent="0.25">
      <c r="A38" s="5"/>
      <c r="B38" s="17">
        <f t="shared" si="3"/>
        <v>30</v>
      </c>
      <c r="C38" s="21" t="s">
        <v>100</v>
      </c>
      <c r="D38" s="18" t="s">
        <v>83</v>
      </c>
      <c r="E38" s="17" t="s">
        <v>17</v>
      </c>
      <c r="F38" s="17" t="s">
        <v>15</v>
      </c>
      <c r="G38" s="17" t="s">
        <v>28</v>
      </c>
      <c r="H38" s="17" t="s">
        <v>9</v>
      </c>
      <c r="I38" s="14">
        <f t="shared" si="2"/>
        <v>8.577</v>
      </c>
      <c r="J38" s="14">
        <v>9.5299999999999994</v>
      </c>
      <c r="K38" s="42"/>
    </row>
    <row r="39" spans="1:11" ht="55.05" customHeight="1" x14ac:dyDescent="0.25">
      <c r="A39" s="5"/>
      <c r="B39" s="17">
        <f t="shared" si="3"/>
        <v>31</v>
      </c>
      <c r="C39" s="20" t="s">
        <v>101</v>
      </c>
      <c r="D39" s="19" t="s">
        <v>84</v>
      </c>
      <c r="E39" s="16" t="s">
        <v>4</v>
      </c>
      <c r="F39" s="17" t="s">
        <v>15</v>
      </c>
      <c r="G39" s="17" t="s">
        <v>28</v>
      </c>
      <c r="H39" s="16" t="s">
        <v>9</v>
      </c>
      <c r="I39" s="14">
        <f t="shared" si="2"/>
        <v>8.64</v>
      </c>
      <c r="J39" s="14">
        <v>9.6</v>
      </c>
      <c r="K39" s="42"/>
    </row>
    <row r="40" spans="1:11" ht="55.05" customHeight="1" x14ac:dyDescent="0.25">
      <c r="A40" s="5"/>
      <c r="B40" s="17">
        <f t="shared" si="3"/>
        <v>32</v>
      </c>
      <c r="C40" s="20" t="s">
        <v>102</v>
      </c>
      <c r="D40" s="19" t="s">
        <v>85</v>
      </c>
      <c r="E40" s="16" t="s">
        <v>22</v>
      </c>
      <c r="F40" s="17" t="s">
        <v>15</v>
      </c>
      <c r="G40" s="17" t="s">
        <v>28</v>
      </c>
      <c r="H40" s="16" t="s">
        <v>9</v>
      </c>
      <c r="I40" s="14">
        <f t="shared" si="2"/>
        <v>8.82</v>
      </c>
      <c r="J40" s="14">
        <v>9.8000000000000007</v>
      </c>
      <c r="K40" s="42"/>
    </row>
    <row r="41" spans="1:11" ht="55.05" customHeight="1" x14ac:dyDescent="0.25">
      <c r="A41" s="5"/>
      <c r="B41" s="17">
        <f t="shared" si="3"/>
        <v>33</v>
      </c>
      <c r="C41" s="21" t="s">
        <v>103</v>
      </c>
      <c r="D41" s="18" t="s">
        <v>86</v>
      </c>
      <c r="E41" s="17" t="s">
        <v>18</v>
      </c>
      <c r="F41" s="17" t="s">
        <v>15</v>
      </c>
      <c r="G41" s="17" t="s">
        <v>28</v>
      </c>
      <c r="H41" s="17" t="s">
        <v>9</v>
      </c>
      <c r="I41" s="14">
        <f t="shared" si="2"/>
        <v>9.7829999999999995</v>
      </c>
      <c r="J41" s="14">
        <v>10.87</v>
      </c>
      <c r="K41" s="42"/>
    </row>
    <row r="42" spans="1:11" ht="55.05" customHeight="1" x14ac:dyDescent="0.25">
      <c r="A42" s="5"/>
      <c r="B42" s="17">
        <f t="shared" si="3"/>
        <v>34</v>
      </c>
      <c r="C42" s="20" t="s">
        <v>104</v>
      </c>
      <c r="D42" s="19" t="s">
        <v>87</v>
      </c>
      <c r="E42" s="16" t="s">
        <v>13</v>
      </c>
      <c r="F42" s="17" t="s">
        <v>15</v>
      </c>
      <c r="G42" s="17" t="s">
        <v>28</v>
      </c>
      <c r="H42" s="16" t="s">
        <v>9</v>
      </c>
      <c r="I42" s="14">
        <f t="shared" si="2"/>
        <v>10.017000000000001</v>
      </c>
      <c r="J42" s="14">
        <v>11.13</v>
      </c>
      <c r="K42" s="42"/>
    </row>
    <row r="43" spans="1:11" ht="55.05" customHeight="1" x14ac:dyDescent="0.25">
      <c r="A43" s="5"/>
      <c r="B43" s="17">
        <f t="shared" si="3"/>
        <v>35</v>
      </c>
      <c r="C43" s="20" t="s">
        <v>105</v>
      </c>
      <c r="D43" s="19" t="s">
        <v>88</v>
      </c>
      <c r="E43" s="16" t="s">
        <v>10</v>
      </c>
      <c r="F43" s="17" t="s">
        <v>15</v>
      </c>
      <c r="G43" s="17" t="s">
        <v>28</v>
      </c>
      <c r="H43" s="16" t="s">
        <v>9</v>
      </c>
      <c r="I43" s="14">
        <f t="shared" si="2"/>
        <v>10.26</v>
      </c>
      <c r="J43" s="14">
        <v>11.4</v>
      </c>
      <c r="K43" s="42"/>
    </row>
    <row r="44" spans="1:11" ht="55.05" customHeight="1" x14ac:dyDescent="0.25">
      <c r="A44" s="5"/>
      <c r="B44" s="17">
        <f t="shared" si="3"/>
        <v>36</v>
      </c>
      <c r="C44" s="20" t="s">
        <v>106</v>
      </c>
      <c r="D44" s="19" t="s">
        <v>89</v>
      </c>
      <c r="E44" s="16" t="s">
        <v>11</v>
      </c>
      <c r="F44" s="17" t="s">
        <v>15</v>
      </c>
      <c r="G44" s="17" t="s">
        <v>28</v>
      </c>
      <c r="H44" s="16" t="s">
        <v>9</v>
      </c>
      <c r="I44" s="14">
        <f t="shared" si="2"/>
        <v>10.44</v>
      </c>
      <c r="J44" s="14">
        <v>11.6</v>
      </c>
      <c r="K44" s="42"/>
    </row>
    <row r="45" spans="1:11" ht="55.05" customHeight="1" x14ac:dyDescent="0.25">
      <c r="A45" s="5"/>
      <c r="B45" s="17">
        <f t="shared" si="3"/>
        <v>37</v>
      </c>
      <c r="C45" s="20" t="s">
        <v>256</v>
      </c>
      <c r="D45" s="19" t="s">
        <v>149</v>
      </c>
      <c r="E45" s="16" t="s">
        <v>2</v>
      </c>
      <c r="F45" s="16" t="s">
        <v>15</v>
      </c>
      <c r="G45" s="16" t="s">
        <v>218</v>
      </c>
      <c r="H45" s="16" t="s">
        <v>9</v>
      </c>
      <c r="I45" s="14">
        <f t="shared" si="2"/>
        <v>42.12</v>
      </c>
      <c r="J45" s="13">
        <v>46.8</v>
      </c>
      <c r="K45" s="42"/>
    </row>
    <row r="46" spans="1:11" ht="55.05" customHeight="1" x14ac:dyDescent="0.25">
      <c r="A46" s="5"/>
      <c r="B46" s="17">
        <f t="shared" si="3"/>
        <v>38</v>
      </c>
      <c r="C46" s="20" t="s">
        <v>257</v>
      </c>
      <c r="D46" s="19" t="s">
        <v>253</v>
      </c>
      <c r="E46" s="16" t="s">
        <v>2</v>
      </c>
      <c r="F46" s="16" t="s">
        <v>15</v>
      </c>
      <c r="G46" s="16" t="s">
        <v>254</v>
      </c>
      <c r="H46" s="16" t="s">
        <v>9</v>
      </c>
      <c r="I46" s="14">
        <f>J46*0.9</f>
        <v>78.84</v>
      </c>
      <c r="J46" s="13">
        <v>87.6</v>
      </c>
      <c r="K46" s="42"/>
    </row>
    <row r="47" spans="1:11" ht="55.05" customHeight="1" x14ac:dyDescent="0.25">
      <c r="A47" s="5"/>
      <c r="B47" s="17">
        <f t="shared" si="3"/>
        <v>39</v>
      </c>
      <c r="C47" s="20" t="s">
        <v>258</v>
      </c>
      <c r="D47" s="19" t="s">
        <v>150</v>
      </c>
      <c r="E47" s="16" t="s">
        <v>23</v>
      </c>
      <c r="F47" s="16" t="s">
        <v>15</v>
      </c>
      <c r="G47" s="16" t="s">
        <v>218</v>
      </c>
      <c r="H47" s="16" t="s">
        <v>9</v>
      </c>
      <c r="I47" s="14">
        <f t="shared" si="2"/>
        <v>42.957000000000001</v>
      </c>
      <c r="J47" s="13">
        <v>47.73</v>
      </c>
      <c r="K47" s="42"/>
    </row>
    <row r="48" spans="1:11" ht="55.05" customHeight="1" x14ac:dyDescent="0.25">
      <c r="A48" s="5"/>
      <c r="B48" s="17">
        <f t="shared" si="3"/>
        <v>40</v>
      </c>
      <c r="C48" s="20" t="s">
        <v>259</v>
      </c>
      <c r="D48" s="19" t="s">
        <v>255</v>
      </c>
      <c r="E48" s="16" t="s">
        <v>23</v>
      </c>
      <c r="F48" s="16" t="s">
        <v>15</v>
      </c>
      <c r="G48" s="16" t="s">
        <v>254</v>
      </c>
      <c r="H48" s="16" t="s">
        <v>9</v>
      </c>
      <c r="I48" s="14">
        <f>J48*0.9</f>
        <v>80.406000000000006</v>
      </c>
      <c r="J48" s="13">
        <v>89.34</v>
      </c>
      <c r="K48" s="42"/>
    </row>
    <row r="49" spans="1:11" ht="55.05" customHeight="1" x14ac:dyDescent="0.25">
      <c r="A49" s="5"/>
      <c r="B49" s="17">
        <f t="shared" si="3"/>
        <v>41</v>
      </c>
      <c r="C49" s="20" t="s">
        <v>107</v>
      </c>
      <c r="D49" s="19" t="s">
        <v>90</v>
      </c>
      <c r="E49" s="16" t="s">
        <v>3</v>
      </c>
      <c r="F49" s="17" t="s">
        <v>15</v>
      </c>
      <c r="G49" s="16" t="s">
        <v>218</v>
      </c>
      <c r="H49" s="16" t="s">
        <v>9</v>
      </c>
      <c r="I49" s="14">
        <f t="shared" si="2"/>
        <v>45.117000000000004</v>
      </c>
      <c r="J49" s="13">
        <v>50.13</v>
      </c>
      <c r="K49" s="42"/>
    </row>
    <row r="50" spans="1:11" ht="55.05" customHeight="1" x14ac:dyDescent="0.25">
      <c r="A50" s="5"/>
      <c r="B50" s="17">
        <f t="shared" si="3"/>
        <v>42</v>
      </c>
      <c r="C50" s="20" t="s">
        <v>108</v>
      </c>
      <c r="D50" s="19" t="s">
        <v>91</v>
      </c>
      <c r="E50" s="16" t="s">
        <v>17</v>
      </c>
      <c r="F50" s="17" t="s">
        <v>15</v>
      </c>
      <c r="G50" s="16" t="s">
        <v>218</v>
      </c>
      <c r="H50" s="16" t="s">
        <v>9</v>
      </c>
      <c r="I50" s="14">
        <f t="shared" si="2"/>
        <v>46.197000000000003</v>
      </c>
      <c r="J50" s="13">
        <v>51.33</v>
      </c>
      <c r="K50" s="42"/>
    </row>
    <row r="51" spans="1:11" ht="55.05" customHeight="1" x14ac:dyDescent="0.25">
      <c r="A51" s="5"/>
      <c r="B51" s="17">
        <f t="shared" si="3"/>
        <v>43</v>
      </c>
      <c r="C51" s="21" t="s">
        <v>109</v>
      </c>
      <c r="D51" s="18" t="s">
        <v>92</v>
      </c>
      <c r="E51" s="17" t="s">
        <v>4</v>
      </c>
      <c r="F51" s="17" t="s">
        <v>15</v>
      </c>
      <c r="G51" s="16" t="s">
        <v>218</v>
      </c>
      <c r="H51" s="17" t="s">
        <v>9</v>
      </c>
      <c r="I51" s="14">
        <f t="shared" si="2"/>
        <v>46.673999999999999</v>
      </c>
      <c r="J51" s="13">
        <v>51.86</v>
      </c>
      <c r="K51" s="42"/>
    </row>
    <row r="52" spans="1:11" ht="55.05" customHeight="1" x14ac:dyDescent="0.25">
      <c r="A52" s="5"/>
      <c r="B52" s="17">
        <f t="shared" si="3"/>
        <v>44</v>
      </c>
      <c r="C52" s="20" t="s">
        <v>110</v>
      </c>
      <c r="D52" s="19" t="s">
        <v>93</v>
      </c>
      <c r="E52" s="16" t="s">
        <v>22</v>
      </c>
      <c r="F52" s="17" t="s">
        <v>15</v>
      </c>
      <c r="G52" s="16" t="s">
        <v>218</v>
      </c>
      <c r="H52" s="16" t="s">
        <v>9</v>
      </c>
      <c r="I52" s="14">
        <f t="shared" si="2"/>
        <v>47.511000000000003</v>
      </c>
      <c r="J52" s="13">
        <v>52.79</v>
      </c>
      <c r="K52" s="42"/>
    </row>
    <row r="53" spans="1:11" ht="55.05" customHeight="1" x14ac:dyDescent="0.25">
      <c r="A53" s="5"/>
      <c r="B53" s="17">
        <f t="shared" si="3"/>
        <v>45</v>
      </c>
      <c r="C53" s="20" t="s">
        <v>111</v>
      </c>
      <c r="D53" s="19" t="s">
        <v>94</v>
      </c>
      <c r="E53" s="16" t="s">
        <v>18</v>
      </c>
      <c r="F53" s="17" t="s">
        <v>15</v>
      </c>
      <c r="G53" s="16" t="s">
        <v>199</v>
      </c>
      <c r="H53" s="16" t="s">
        <v>9</v>
      </c>
      <c r="I53" s="14">
        <f t="shared" si="2"/>
        <v>51.84</v>
      </c>
      <c r="J53" s="13">
        <v>57.6</v>
      </c>
      <c r="K53" s="42"/>
    </row>
    <row r="54" spans="1:11" ht="55.05" customHeight="1" x14ac:dyDescent="0.25">
      <c r="A54" s="5"/>
      <c r="B54" s="17">
        <f t="shared" si="3"/>
        <v>46</v>
      </c>
      <c r="C54" s="20" t="s">
        <v>112</v>
      </c>
      <c r="D54" s="19" t="s">
        <v>95</v>
      </c>
      <c r="E54" s="16" t="s">
        <v>13</v>
      </c>
      <c r="F54" s="17" t="s">
        <v>15</v>
      </c>
      <c r="G54" s="16" t="s">
        <v>199</v>
      </c>
      <c r="H54" s="16" t="s">
        <v>9</v>
      </c>
      <c r="I54" s="14">
        <f t="shared" si="2"/>
        <v>53.64</v>
      </c>
      <c r="J54" s="13">
        <v>59.6</v>
      </c>
      <c r="K54" s="42"/>
    </row>
    <row r="55" spans="1:11" ht="55.05" customHeight="1" x14ac:dyDescent="0.25">
      <c r="A55" s="5"/>
      <c r="B55" s="17">
        <f t="shared" si="3"/>
        <v>47</v>
      </c>
      <c r="C55" s="20" t="s">
        <v>113</v>
      </c>
      <c r="D55" s="19" t="s">
        <v>96</v>
      </c>
      <c r="E55" s="16" t="s">
        <v>10</v>
      </c>
      <c r="F55" s="17" t="s">
        <v>15</v>
      </c>
      <c r="G55" s="16" t="s">
        <v>199</v>
      </c>
      <c r="H55" s="16" t="s">
        <v>9</v>
      </c>
      <c r="I55" s="14">
        <f t="shared" si="2"/>
        <v>54.603000000000002</v>
      </c>
      <c r="J55" s="13">
        <v>60.67</v>
      </c>
      <c r="K55" s="42"/>
    </row>
    <row r="56" spans="1:11" ht="55.05" customHeight="1" x14ac:dyDescent="0.25">
      <c r="A56" s="5"/>
      <c r="B56" s="17">
        <f t="shared" si="3"/>
        <v>48</v>
      </c>
      <c r="C56" s="20" t="s">
        <v>114</v>
      </c>
      <c r="D56" s="19" t="s">
        <v>97</v>
      </c>
      <c r="E56" s="16" t="s">
        <v>11</v>
      </c>
      <c r="F56" s="53" t="s">
        <v>15</v>
      </c>
      <c r="G56" s="16" t="s">
        <v>199</v>
      </c>
      <c r="H56" s="16" t="s">
        <v>9</v>
      </c>
      <c r="I56" s="13">
        <f t="shared" si="2"/>
        <v>55.556999999999995</v>
      </c>
      <c r="J56" s="13">
        <v>61.73</v>
      </c>
      <c r="K56" s="42"/>
    </row>
    <row r="57" spans="1:11" ht="34.950000000000003" customHeight="1" x14ac:dyDescent="0.25">
      <c r="A57" s="5"/>
      <c r="B57" s="69" t="s">
        <v>275</v>
      </c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58.95" customHeight="1" x14ac:dyDescent="0.25">
      <c r="A58" s="5"/>
      <c r="B58" s="15" t="s">
        <v>12</v>
      </c>
      <c r="C58" s="15" t="s">
        <v>6</v>
      </c>
      <c r="D58" s="45" t="s">
        <v>0</v>
      </c>
      <c r="E58" s="11" t="s">
        <v>32</v>
      </c>
      <c r="F58" s="11" t="s">
        <v>5</v>
      </c>
      <c r="G58" s="11" t="s">
        <v>1</v>
      </c>
      <c r="H58" s="11" t="s">
        <v>7</v>
      </c>
      <c r="I58" s="11" t="str">
        <f>I4</f>
        <v>ОПТОВАЯ ЦЕНА
от 60 000 руб.</v>
      </c>
      <c r="J58" s="11" t="str">
        <f t="shared" ref="J58:K58" si="4">J4</f>
        <v>МЕЛКИЙ ОПТ
от 6 000 руб.</v>
      </c>
      <c r="K58" s="11" t="str">
        <f t="shared" si="4"/>
        <v>КОЛОНКА для заказа</v>
      </c>
    </row>
    <row r="59" spans="1:11" ht="24" customHeight="1" x14ac:dyDescent="0.25">
      <c r="A59" s="5"/>
      <c r="B59" s="22"/>
      <c r="C59" s="15"/>
      <c r="D59" s="23"/>
      <c r="E59" s="63" t="s">
        <v>80</v>
      </c>
      <c r="F59" s="64"/>
      <c r="G59" s="64"/>
      <c r="H59" s="64"/>
      <c r="I59" s="64"/>
      <c r="J59" s="64"/>
      <c r="K59" s="65"/>
    </row>
    <row r="60" spans="1:11" ht="64.95" customHeight="1" x14ac:dyDescent="0.25">
      <c r="A60" s="5"/>
      <c r="B60" s="17">
        <f>B56+1</f>
        <v>49</v>
      </c>
      <c r="C60" s="20" t="s">
        <v>277</v>
      </c>
      <c r="D60" s="18" t="s">
        <v>276</v>
      </c>
      <c r="E60" s="17" t="s">
        <v>3</v>
      </c>
      <c r="F60" s="17" t="s">
        <v>267</v>
      </c>
      <c r="G60" s="17" t="s">
        <v>284</v>
      </c>
      <c r="H60" s="16" t="s">
        <v>8</v>
      </c>
      <c r="I60" s="14">
        <f t="shared" ref="I60" si="5">J60*0.9</f>
        <v>3.7800000000000002</v>
      </c>
      <c r="J60" s="14">
        <v>4.2</v>
      </c>
      <c r="K60" s="42"/>
    </row>
    <row r="61" spans="1:11" ht="64.95" customHeight="1" x14ac:dyDescent="0.25">
      <c r="A61" s="5"/>
      <c r="B61" s="17">
        <f>B60+1</f>
        <v>50</v>
      </c>
      <c r="C61" s="21" t="s">
        <v>278</v>
      </c>
      <c r="D61" s="18" t="s">
        <v>279</v>
      </c>
      <c r="E61" s="17" t="s">
        <v>17</v>
      </c>
      <c r="F61" s="17" t="s">
        <v>267</v>
      </c>
      <c r="G61" s="17" t="s">
        <v>284</v>
      </c>
      <c r="H61" s="16" t="s">
        <v>8</v>
      </c>
      <c r="I61" s="14">
        <f t="shared" ref="I61" si="6">J61*0.9</f>
        <v>3.9600000000000004</v>
      </c>
      <c r="J61" s="14">
        <v>4.4000000000000004</v>
      </c>
      <c r="K61" s="42"/>
    </row>
    <row r="62" spans="1:11" ht="64.95" customHeight="1" x14ac:dyDescent="0.25">
      <c r="A62" s="5"/>
      <c r="B62" s="17">
        <f t="shared" ref="B62:B64" si="7">B61+1</f>
        <v>51</v>
      </c>
      <c r="C62" s="20" t="s">
        <v>280</v>
      </c>
      <c r="D62" s="18" t="s">
        <v>281</v>
      </c>
      <c r="E62" s="17" t="s">
        <v>3</v>
      </c>
      <c r="F62" s="17" t="s">
        <v>267</v>
      </c>
      <c r="G62" s="16" t="s">
        <v>282</v>
      </c>
      <c r="H62" s="16" t="s">
        <v>8</v>
      </c>
      <c r="I62" s="14">
        <f t="shared" ref="I62:I64" si="8">J62*0.9</f>
        <v>23.400000000000002</v>
      </c>
      <c r="J62" s="14">
        <v>26</v>
      </c>
      <c r="K62" s="42"/>
    </row>
    <row r="63" spans="1:11" ht="64.95" customHeight="1" x14ac:dyDescent="0.25">
      <c r="A63" s="5"/>
      <c r="B63" s="17">
        <f t="shared" si="7"/>
        <v>52</v>
      </c>
      <c r="C63" s="21" t="s">
        <v>288</v>
      </c>
      <c r="D63" s="18" t="s">
        <v>289</v>
      </c>
      <c r="E63" s="17" t="s">
        <v>17</v>
      </c>
      <c r="F63" s="17" t="s">
        <v>267</v>
      </c>
      <c r="G63" s="16" t="s">
        <v>282</v>
      </c>
      <c r="H63" s="16" t="s">
        <v>8</v>
      </c>
      <c r="I63" s="14">
        <f t="shared" si="8"/>
        <v>24.722999999999999</v>
      </c>
      <c r="J63" s="14">
        <v>27.47</v>
      </c>
      <c r="K63" s="42"/>
    </row>
    <row r="64" spans="1:11" ht="64.95" customHeight="1" x14ac:dyDescent="0.25">
      <c r="A64" s="5"/>
      <c r="B64" s="17">
        <f t="shared" si="7"/>
        <v>53</v>
      </c>
      <c r="C64" s="20" t="s">
        <v>285</v>
      </c>
      <c r="D64" s="18" t="s">
        <v>286</v>
      </c>
      <c r="E64" s="17" t="s">
        <v>3</v>
      </c>
      <c r="F64" s="17" t="s">
        <v>20</v>
      </c>
      <c r="G64" s="17" t="s">
        <v>287</v>
      </c>
      <c r="H64" s="16" t="s">
        <v>8</v>
      </c>
      <c r="I64" s="14">
        <f t="shared" si="8"/>
        <v>2.8800000000000003</v>
      </c>
      <c r="J64" s="14">
        <v>3.2</v>
      </c>
      <c r="K64" s="42"/>
    </row>
    <row r="65" spans="1:11" ht="34.950000000000003" customHeight="1" x14ac:dyDescent="0.25">
      <c r="A65" s="5"/>
      <c r="B65" s="69" t="s">
        <v>283</v>
      </c>
      <c r="C65" s="69"/>
      <c r="D65" s="69"/>
      <c r="E65" s="69"/>
      <c r="F65" s="69"/>
      <c r="G65" s="69"/>
      <c r="H65" s="69"/>
      <c r="I65" s="69"/>
      <c r="J65" s="69"/>
      <c r="K65" s="70"/>
    </row>
    <row r="66" spans="1:11" ht="57" customHeight="1" x14ac:dyDescent="0.25">
      <c r="A66" s="5"/>
      <c r="B66" s="47" t="s">
        <v>12</v>
      </c>
      <c r="C66" s="15" t="s">
        <v>6</v>
      </c>
      <c r="D66" s="45" t="s">
        <v>0</v>
      </c>
      <c r="E66" s="11" t="s">
        <v>32</v>
      </c>
      <c r="F66" s="11" t="s">
        <v>5</v>
      </c>
      <c r="G66" s="11" t="s">
        <v>1</v>
      </c>
      <c r="H66" s="11" t="s">
        <v>7</v>
      </c>
      <c r="I66" s="11" t="str">
        <f>I4</f>
        <v>ОПТОВАЯ ЦЕНА
от 60 000 руб.</v>
      </c>
      <c r="J66" s="11" t="str">
        <f>J4</f>
        <v>МЕЛКИЙ ОПТ
от 6 000 руб.</v>
      </c>
      <c r="K66" s="49" t="s">
        <v>249</v>
      </c>
    </row>
    <row r="67" spans="1:11" ht="24" customHeight="1" x14ac:dyDescent="0.25">
      <c r="A67" s="5"/>
      <c r="B67" s="22"/>
      <c r="C67" s="15"/>
      <c r="D67" s="23"/>
      <c r="E67" s="63" t="s">
        <v>80</v>
      </c>
      <c r="F67" s="64"/>
      <c r="G67" s="64"/>
      <c r="H67" s="64"/>
      <c r="I67" s="64"/>
      <c r="J67" s="64"/>
      <c r="K67" s="65"/>
    </row>
    <row r="68" spans="1:11" ht="60" customHeight="1" x14ac:dyDescent="0.25">
      <c r="A68" s="5"/>
      <c r="B68" s="17">
        <f>B64+1</f>
        <v>54</v>
      </c>
      <c r="C68" s="20" t="s">
        <v>24</v>
      </c>
      <c r="D68" s="19" t="s">
        <v>50</v>
      </c>
      <c r="E68" s="16" t="s">
        <v>251</v>
      </c>
      <c r="F68" s="16" t="s">
        <v>25</v>
      </c>
      <c r="G68" s="16" t="s">
        <v>29</v>
      </c>
      <c r="H68" s="16" t="s">
        <v>8</v>
      </c>
      <c r="I68" s="13">
        <f>J68*0.9</f>
        <v>1.161</v>
      </c>
      <c r="J68" s="13">
        <v>1.29</v>
      </c>
      <c r="K68" s="43"/>
    </row>
    <row r="69" spans="1:11" ht="60" customHeight="1" x14ac:dyDescent="0.25">
      <c r="A69" s="5"/>
      <c r="B69" s="17">
        <f>B68+1</f>
        <v>55</v>
      </c>
      <c r="C69" s="20" t="s">
        <v>301</v>
      </c>
      <c r="D69" s="19" t="s">
        <v>51</v>
      </c>
      <c r="E69" s="16" t="s">
        <v>251</v>
      </c>
      <c r="F69" s="16" t="s">
        <v>16</v>
      </c>
      <c r="G69" s="16" t="s">
        <v>30</v>
      </c>
      <c r="H69" s="16" t="s">
        <v>8</v>
      </c>
      <c r="I69" s="13">
        <f t="shared" ref="I69:I97" si="9">J69*0.9</f>
        <v>1.395</v>
      </c>
      <c r="J69" s="13">
        <v>1.55</v>
      </c>
      <c r="K69" s="43"/>
    </row>
    <row r="70" spans="1:11" ht="60" customHeight="1" x14ac:dyDescent="0.25">
      <c r="A70" s="5"/>
      <c r="B70" s="17">
        <f t="shared" ref="B70:B97" si="10">B69+1</f>
        <v>56</v>
      </c>
      <c r="C70" s="20" t="s">
        <v>19</v>
      </c>
      <c r="D70" s="19" t="s">
        <v>52</v>
      </c>
      <c r="E70" s="16" t="s">
        <v>251</v>
      </c>
      <c r="F70" s="16" t="s">
        <v>20</v>
      </c>
      <c r="G70" s="16" t="s">
        <v>31</v>
      </c>
      <c r="H70" s="16" t="s">
        <v>8</v>
      </c>
      <c r="I70" s="13">
        <f t="shared" si="9"/>
        <v>2.0790000000000002</v>
      </c>
      <c r="J70" s="13">
        <v>2.31</v>
      </c>
      <c r="K70" s="43"/>
    </row>
    <row r="71" spans="1:11" ht="60" customHeight="1" x14ac:dyDescent="0.25">
      <c r="A71" s="5"/>
      <c r="B71" s="17">
        <f t="shared" si="10"/>
        <v>57</v>
      </c>
      <c r="C71" s="20" t="s">
        <v>269</v>
      </c>
      <c r="D71" s="19" t="s">
        <v>266</v>
      </c>
      <c r="E71" s="16" t="s">
        <v>251</v>
      </c>
      <c r="F71" s="16" t="s">
        <v>267</v>
      </c>
      <c r="G71" s="16" t="s">
        <v>268</v>
      </c>
      <c r="H71" s="16" t="s">
        <v>8</v>
      </c>
      <c r="I71" s="13">
        <f t="shared" si="9"/>
        <v>2.5830000000000002</v>
      </c>
      <c r="J71" s="13">
        <v>2.87</v>
      </c>
      <c r="K71" s="43"/>
    </row>
    <row r="72" spans="1:11" ht="60" customHeight="1" x14ac:dyDescent="0.25">
      <c r="A72" s="5"/>
      <c r="B72" s="17">
        <f t="shared" si="10"/>
        <v>58</v>
      </c>
      <c r="C72" s="20" t="s">
        <v>151</v>
      </c>
      <c r="D72" s="18" t="s">
        <v>153</v>
      </c>
      <c r="E72" s="17" t="s">
        <v>152</v>
      </c>
      <c r="F72" s="16" t="s">
        <v>20</v>
      </c>
      <c r="G72" s="16" t="s">
        <v>31</v>
      </c>
      <c r="H72" s="16" t="s">
        <v>8</v>
      </c>
      <c r="I72" s="13">
        <f t="shared" si="9"/>
        <v>2.16</v>
      </c>
      <c r="J72" s="13">
        <v>2.4</v>
      </c>
      <c r="K72" s="43"/>
    </row>
    <row r="73" spans="1:11" ht="60" customHeight="1" x14ac:dyDescent="0.25">
      <c r="A73" s="5"/>
      <c r="B73" s="17">
        <f>B72+1</f>
        <v>59</v>
      </c>
      <c r="C73" s="20" t="s">
        <v>115</v>
      </c>
      <c r="D73" s="18" t="s">
        <v>164</v>
      </c>
      <c r="E73" s="17" t="s">
        <v>184</v>
      </c>
      <c r="F73" s="16" t="s">
        <v>20</v>
      </c>
      <c r="G73" s="16" t="s">
        <v>31</v>
      </c>
      <c r="H73" s="16" t="s">
        <v>8</v>
      </c>
      <c r="I73" s="13">
        <f t="shared" si="9"/>
        <v>2.2589999999999999</v>
      </c>
      <c r="J73" s="13">
        <v>2.5099999999999998</v>
      </c>
      <c r="K73" s="43"/>
    </row>
    <row r="74" spans="1:11" ht="60" customHeight="1" x14ac:dyDescent="0.25">
      <c r="A74" s="5"/>
      <c r="B74" s="17">
        <f t="shared" ref="B74:B76" si="11">B73+1</f>
        <v>60</v>
      </c>
      <c r="C74" s="20" t="s">
        <v>290</v>
      </c>
      <c r="D74" s="18" t="s">
        <v>291</v>
      </c>
      <c r="E74" s="17" t="s">
        <v>184</v>
      </c>
      <c r="F74" s="16" t="s">
        <v>267</v>
      </c>
      <c r="G74" s="16" t="s">
        <v>292</v>
      </c>
      <c r="H74" s="16" t="s">
        <v>8</v>
      </c>
      <c r="I74" s="13">
        <f t="shared" si="9"/>
        <v>2.8170000000000002</v>
      </c>
      <c r="J74" s="13">
        <v>3.13</v>
      </c>
      <c r="K74" s="43"/>
    </row>
    <row r="75" spans="1:11" ht="60" customHeight="1" x14ac:dyDescent="0.25">
      <c r="A75" s="5"/>
      <c r="B75" s="17">
        <f t="shared" si="11"/>
        <v>61</v>
      </c>
      <c r="C75" s="21" t="s">
        <v>116</v>
      </c>
      <c r="D75" s="18" t="s">
        <v>165</v>
      </c>
      <c r="E75" s="17" t="s">
        <v>185</v>
      </c>
      <c r="F75" s="16" t="s">
        <v>20</v>
      </c>
      <c r="G75" s="16" t="s">
        <v>31</v>
      </c>
      <c r="H75" s="16" t="s">
        <v>8</v>
      </c>
      <c r="I75" s="13">
        <f t="shared" si="9"/>
        <v>2.367</v>
      </c>
      <c r="J75" s="13">
        <v>2.63</v>
      </c>
      <c r="K75" s="43"/>
    </row>
    <row r="76" spans="1:11" ht="60" customHeight="1" x14ac:dyDescent="0.25">
      <c r="A76" s="5"/>
      <c r="B76" s="17">
        <f t="shared" si="11"/>
        <v>62</v>
      </c>
      <c r="C76" s="21" t="s">
        <v>293</v>
      </c>
      <c r="D76" s="18" t="s">
        <v>294</v>
      </c>
      <c r="E76" s="17" t="s">
        <v>185</v>
      </c>
      <c r="F76" s="16" t="s">
        <v>267</v>
      </c>
      <c r="G76" s="16" t="s">
        <v>292</v>
      </c>
      <c r="H76" s="16" t="s">
        <v>8</v>
      </c>
      <c r="I76" s="13">
        <f t="shared" si="9"/>
        <v>2.9430000000000001</v>
      </c>
      <c r="J76" s="13">
        <v>3.27</v>
      </c>
      <c r="K76" s="43"/>
    </row>
    <row r="77" spans="1:11" ht="60" customHeight="1" x14ac:dyDescent="0.25">
      <c r="A77" s="5"/>
      <c r="B77" s="17">
        <f>B76+1</f>
        <v>63</v>
      </c>
      <c r="C77" s="20" t="s">
        <v>117</v>
      </c>
      <c r="D77" s="19" t="s">
        <v>166</v>
      </c>
      <c r="E77" s="16" t="s">
        <v>186</v>
      </c>
      <c r="F77" s="16" t="s">
        <v>20</v>
      </c>
      <c r="G77" s="16" t="s">
        <v>31</v>
      </c>
      <c r="H77" s="16" t="s">
        <v>8</v>
      </c>
      <c r="I77" s="13">
        <f t="shared" si="9"/>
        <v>2.403</v>
      </c>
      <c r="J77" s="13">
        <v>2.67</v>
      </c>
      <c r="K77" s="43"/>
    </row>
    <row r="78" spans="1:11" ht="60" customHeight="1" x14ac:dyDescent="0.25">
      <c r="A78" s="5"/>
      <c r="B78" s="17">
        <f t="shared" si="10"/>
        <v>64</v>
      </c>
      <c r="C78" s="20" t="s">
        <v>154</v>
      </c>
      <c r="D78" s="19" t="s">
        <v>167</v>
      </c>
      <c r="E78" s="16" t="s">
        <v>157</v>
      </c>
      <c r="F78" s="16" t="s">
        <v>20</v>
      </c>
      <c r="G78" s="16" t="s">
        <v>31</v>
      </c>
      <c r="H78" s="16" t="s">
        <v>8</v>
      </c>
      <c r="I78" s="13">
        <f t="shared" si="9"/>
        <v>2.4929999999999999</v>
      </c>
      <c r="J78" s="13">
        <v>2.77</v>
      </c>
      <c r="K78" s="43"/>
    </row>
    <row r="79" spans="1:11" ht="60" customHeight="1" x14ac:dyDescent="0.25">
      <c r="A79" s="5"/>
      <c r="B79" s="17">
        <f t="shared" si="10"/>
        <v>65</v>
      </c>
      <c r="C79" s="21" t="s">
        <v>118</v>
      </c>
      <c r="D79" s="18" t="s">
        <v>168</v>
      </c>
      <c r="E79" s="17" t="s">
        <v>187</v>
      </c>
      <c r="F79" s="16" t="s">
        <v>20</v>
      </c>
      <c r="G79" s="16" t="s">
        <v>98</v>
      </c>
      <c r="H79" s="16" t="s">
        <v>8</v>
      </c>
      <c r="I79" s="13">
        <f t="shared" si="9"/>
        <v>2.9790000000000001</v>
      </c>
      <c r="J79" s="13">
        <v>3.31</v>
      </c>
      <c r="K79" s="43"/>
    </row>
    <row r="80" spans="1:11" ht="60" customHeight="1" x14ac:dyDescent="0.25">
      <c r="A80" s="5"/>
      <c r="B80" s="17">
        <f t="shared" si="10"/>
        <v>66</v>
      </c>
      <c r="C80" s="20" t="s">
        <v>119</v>
      </c>
      <c r="D80" s="19" t="s">
        <v>169</v>
      </c>
      <c r="E80" s="16" t="s">
        <v>188</v>
      </c>
      <c r="F80" s="16" t="s">
        <v>20</v>
      </c>
      <c r="G80" s="16" t="s">
        <v>98</v>
      </c>
      <c r="H80" s="16" t="s">
        <v>8</v>
      </c>
      <c r="I80" s="13">
        <f t="shared" si="9"/>
        <v>3.1230000000000002</v>
      </c>
      <c r="J80" s="13">
        <v>3.47</v>
      </c>
      <c r="K80" s="43"/>
    </row>
    <row r="81" spans="1:11" ht="60" customHeight="1" x14ac:dyDescent="0.25">
      <c r="A81" s="5"/>
      <c r="B81" s="17">
        <f t="shared" si="10"/>
        <v>67</v>
      </c>
      <c r="C81" s="20" t="s">
        <v>120</v>
      </c>
      <c r="D81" s="19" t="s">
        <v>170</v>
      </c>
      <c r="E81" s="16" t="s">
        <v>189</v>
      </c>
      <c r="F81" s="16" t="s">
        <v>20</v>
      </c>
      <c r="G81" s="16" t="s">
        <v>98</v>
      </c>
      <c r="H81" s="16" t="s">
        <v>8</v>
      </c>
      <c r="I81" s="13">
        <f t="shared" si="9"/>
        <v>3.3839999999999999</v>
      </c>
      <c r="J81" s="13">
        <v>3.76</v>
      </c>
      <c r="K81" s="43"/>
    </row>
    <row r="82" spans="1:11" ht="60" customHeight="1" x14ac:dyDescent="0.25">
      <c r="A82" s="5"/>
      <c r="B82" s="17">
        <f t="shared" si="10"/>
        <v>68</v>
      </c>
      <c r="C82" s="20" t="s">
        <v>121</v>
      </c>
      <c r="D82" s="19" t="s">
        <v>171</v>
      </c>
      <c r="E82" s="16" t="s">
        <v>190</v>
      </c>
      <c r="F82" s="16" t="s">
        <v>20</v>
      </c>
      <c r="G82" s="16" t="s">
        <v>98</v>
      </c>
      <c r="H82" s="16" t="s">
        <v>8</v>
      </c>
      <c r="I82" s="13">
        <f t="shared" si="9"/>
        <v>3.4830000000000001</v>
      </c>
      <c r="J82" s="13">
        <v>3.87</v>
      </c>
      <c r="K82" s="43"/>
    </row>
    <row r="83" spans="1:11" ht="60" customHeight="1" x14ac:dyDescent="0.25">
      <c r="A83" s="5"/>
      <c r="B83" s="17">
        <f t="shared" si="10"/>
        <v>69</v>
      </c>
      <c r="C83" s="20" t="s">
        <v>26</v>
      </c>
      <c r="D83" s="19" t="s">
        <v>172</v>
      </c>
      <c r="E83" s="16" t="s">
        <v>251</v>
      </c>
      <c r="F83" s="16" t="s">
        <v>25</v>
      </c>
      <c r="G83" s="16" t="s">
        <v>252</v>
      </c>
      <c r="H83" s="16" t="s">
        <v>8</v>
      </c>
      <c r="I83" s="13">
        <f t="shared" si="9"/>
        <v>16.443000000000001</v>
      </c>
      <c r="J83" s="13">
        <v>18.27</v>
      </c>
      <c r="K83" s="43"/>
    </row>
    <row r="84" spans="1:11" ht="60" customHeight="1" x14ac:dyDescent="0.25">
      <c r="A84" s="5"/>
      <c r="B84" s="17">
        <f t="shared" si="10"/>
        <v>70</v>
      </c>
      <c r="C84" s="20" t="s">
        <v>300</v>
      </c>
      <c r="D84" s="19" t="s">
        <v>173</v>
      </c>
      <c r="E84" s="16" t="s">
        <v>251</v>
      </c>
      <c r="F84" s="16" t="s">
        <v>16</v>
      </c>
      <c r="G84" s="16" t="s">
        <v>201</v>
      </c>
      <c r="H84" s="16" t="s">
        <v>8</v>
      </c>
      <c r="I84" s="13">
        <f t="shared" si="9"/>
        <v>18.477</v>
      </c>
      <c r="J84" s="13">
        <v>20.53</v>
      </c>
      <c r="K84" s="43"/>
    </row>
    <row r="85" spans="1:11" ht="60" customHeight="1" x14ac:dyDescent="0.25">
      <c r="B85" s="17">
        <f t="shared" si="10"/>
        <v>71</v>
      </c>
      <c r="C85" s="20" t="s">
        <v>21</v>
      </c>
      <c r="D85" s="19" t="s">
        <v>174</v>
      </c>
      <c r="E85" s="16" t="s">
        <v>251</v>
      </c>
      <c r="F85" s="16" t="s">
        <v>20</v>
      </c>
      <c r="G85" s="16" t="s">
        <v>202</v>
      </c>
      <c r="H85" s="16" t="s">
        <v>8</v>
      </c>
      <c r="I85" s="13">
        <f t="shared" si="9"/>
        <v>25.2</v>
      </c>
      <c r="J85" s="13">
        <v>28</v>
      </c>
      <c r="K85" s="43"/>
    </row>
    <row r="86" spans="1:11" ht="60" customHeight="1" x14ac:dyDescent="0.25">
      <c r="B86" s="17">
        <f t="shared" si="10"/>
        <v>72</v>
      </c>
      <c r="C86" s="20" t="s">
        <v>270</v>
      </c>
      <c r="D86" s="19" t="s">
        <v>271</v>
      </c>
      <c r="E86" s="16" t="s">
        <v>251</v>
      </c>
      <c r="F86" s="16" t="s">
        <v>267</v>
      </c>
      <c r="G86" s="16" t="s">
        <v>203</v>
      </c>
      <c r="H86" s="16" t="s">
        <v>8</v>
      </c>
      <c r="I86" s="13">
        <f t="shared" si="9"/>
        <v>29.763000000000002</v>
      </c>
      <c r="J86" s="13">
        <v>33.07</v>
      </c>
      <c r="K86" s="43"/>
    </row>
    <row r="87" spans="1:11" ht="60" customHeight="1" x14ac:dyDescent="0.25">
      <c r="B87" s="17">
        <f t="shared" si="10"/>
        <v>73</v>
      </c>
      <c r="C87" s="20" t="s">
        <v>155</v>
      </c>
      <c r="D87" s="19" t="s">
        <v>175</v>
      </c>
      <c r="E87" s="17" t="s">
        <v>152</v>
      </c>
      <c r="F87" s="16" t="s">
        <v>20</v>
      </c>
      <c r="G87" s="16" t="s">
        <v>202</v>
      </c>
      <c r="H87" s="16" t="s">
        <v>8</v>
      </c>
      <c r="I87" s="13">
        <f t="shared" si="9"/>
        <v>26.757000000000001</v>
      </c>
      <c r="J87" s="13">
        <v>29.73</v>
      </c>
      <c r="K87" s="43"/>
    </row>
    <row r="88" spans="1:11" ht="60" customHeight="1" x14ac:dyDescent="0.25">
      <c r="B88" s="17">
        <f t="shared" si="10"/>
        <v>74</v>
      </c>
      <c r="C88" s="20" t="s">
        <v>122</v>
      </c>
      <c r="D88" s="19" t="s">
        <v>176</v>
      </c>
      <c r="E88" s="17" t="s">
        <v>184</v>
      </c>
      <c r="F88" s="16" t="s">
        <v>20</v>
      </c>
      <c r="G88" s="16" t="s">
        <v>202</v>
      </c>
      <c r="H88" s="16" t="s">
        <v>8</v>
      </c>
      <c r="I88" s="13">
        <f t="shared" si="9"/>
        <v>27.837</v>
      </c>
      <c r="J88" s="13">
        <v>30.93</v>
      </c>
      <c r="K88" s="43"/>
    </row>
    <row r="89" spans="1:11" ht="60" customHeight="1" x14ac:dyDescent="0.25">
      <c r="B89" s="17">
        <f t="shared" si="10"/>
        <v>75</v>
      </c>
      <c r="C89" s="20" t="s">
        <v>295</v>
      </c>
      <c r="D89" s="19" t="s">
        <v>296</v>
      </c>
      <c r="E89" s="17" t="s">
        <v>184</v>
      </c>
      <c r="F89" s="16" t="s">
        <v>267</v>
      </c>
      <c r="G89" s="16" t="s">
        <v>299</v>
      </c>
      <c r="H89" s="16" t="s">
        <v>8</v>
      </c>
      <c r="I89" s="13">
        <f t="shared" si="9"/>
        <v>33.363</v>
      </c>
      <c r="J89" s="13">
        <v>37.07</v>
      </c>
      <c r="K89" s="43"/>
    </row>
    <row r="90" spans="1:11" ht="60" customHeight="1" x14ac:dyDescent="0.25">
      <c r="B90" s="17">
        <f t="shared" si="10"/>
        <v>76</v>
      </c>
      <c r="C90" s="20" t="s">
        <v>123</v>
      </c>
      <c r="D90" s="19" t="s">
        <v>177</v>
      </c>
      <c r="E90" s="17" t="s">
        <v>185</v>
      </c>
      <c r="F90" s="16" t="s">
        <v>20</v>
      </c>
      <c r="G90" s="16" t="s">
        <v>202</v>
      </c>
      <c r="H90" s="16" t="s">
        <v>8</v>
      </c>
      <c r="I90" s="13">
        <f t="shared" si="9"/>
        <v>28.323</v>
      </c>
      <c r="J90" s="13">
        <v>31.47</v>
      </c>
      <c r="K90" s="43"/>
    </row>
    <row r="91" spans="1:11" ht="60" customHeight="1" x14ac:dyDescent="0.25">
      <c r="B91" s="17">
        <f t="shared" si="10"/>
        <v>77</v>
      </c>
      <c r="C91" s="20" t="s">
        <v>297</v>
      </c>
      <c r="D91" s="19" t="s">
        <v>298</v>
      </c>
      <c r="E91" s="17" t="s">
        <v>185</v>
      </c>
      <c r="F91" s="16" t="s">
        <v>267</v>
      </c>
      <c r="G91" s="16" t="s">
        <v>299</v>
      </c>
      <c r="H91" s="16" t="s">
        <v>8</v>
      </c>
      <c r="I91" s="13">
        <f t="shared" si="9"/>
        <v>34.677</v>
      </c>
      <c r="J91" s="13">
        <v>38.53</v>
      </c>
      <c r="K91" s="43"/>
    </row>
    <row r="92" spans="1:11" ht="60" customHeight="1" x14ac:dyDescent="0.25">
      <c r="B92" s="17">
        <f t="shared" si="10"/>
        <v>78</v>
      </c>
      <c r="C92" s="21" t="s">
        <v>124</v>
      </c>
      <c r="D92" s="18" t="s">
        <v>178</v>
      </c>
      <c r="E92" s="16" t="s">
        <v>186</v>
      </c>
      <c r="F92" s="16" t="s">
        <v>20</v>
      </c>
      <c r="G92" s="16" t="s">
        <v>202</v>
      </c>
      <c r="H92" s="16" t="s">
        <v>8</v>
      </c>
      <c r="I92" s="13">
        <f t="shared" si="9"/>
        <v>28.8</v>
      </c>
      <c r="J92" s="13">
        <v>32</v>
      </c>
      <c r="K92" s="43"/>
    </row>
    <row r="93" spans="1:11" ht="60" customHeight="1" x14ac:dyDescent="0.25">
      <c r="B93" s="17">
        <f t="shared" si="10"/>
        <v>79</v>
      </c>
      <c r="C93" s="21" t="s">
        <v>156</v>
      </c>
      <c r="D93" s="18" t="s">
        <v>179</v>
      </c>
      <c r="E93" s="16" t="s">
        <v>157</v>
      </c>
      <c r="F93" s="16" t="s">
        <v>20</v>
      </c>
      <c r="G93" s="16" t="s">
        <v>202</v>
      </c>
      <c r="H93" s="16" t="s">
        <v>8</v>
      </c>
      <c r="I93" s="13">
        <f t="shared" si="9"/>
        <v>29.582999999999998</v>
      </c>
      <c r="J93" s="13">
        <v>32.869999999999997</v>
      </c>
      <c r="K93" s="43"/>
    </row>
    <row r="94" spans="1:11" ht="60" customHeight="1" x14ac:dyDescent="0.25">
      <c r="B94" s="17">
        <f t="shared" si="10"/>
        <v>80</v>
      </c>
      <c r="C94" s="20" t="s">
        <v>125</v>
      </c>
      <c r="D94" s="19" t="s">
        <v>181</v>
      </c>
      <c r="E94" s="17" t="s">
        <v>187</v>
      </c>
      <c r="F94" s="16" t="s">
        <v>20</v>
      </c>
      <c r="G94" s="16" t="s">
        <v>203</v>
      </c>
      <c r="H94" s="16" t="s">
        <v>8</v>
      </c>
      <c r="I94" s="13">
        <f t="shared" si="9"/>
        <v>34.443000000000005</v>
      </c>
      <c r="J94" s="13">
        <v>38.270000000000003</v>
      </c>
      <c r="K94" s="43"/>
    </row>
    <row r="95" spans="1:11" ht="60" customHeight="1" x14ac:dyDescent="0.25">
      <c r="B95" s="17">
        <f t="shared" si="10"/>
        <v>81</v>
      </c>
      <c r="C95" s="20" t="s">
        <v>126</v>
      </c>
      <c r="D95" s="19" t="s">
        <v>180</v>
      </c>
      <c r="E95" s="16" t="s">
        <v>188</v>
      </c>
      <c r="F95" s="16" t="s">
        <v>20</v>
      </c>
      <c r="G95" s="16" t="s">
        <v>203</v>
      </c>
      <c r="H95" s="16" t="s">
        <v>8</v>
      </c>
      <c r="I95" s="13">
        <f t="shared" si="9"/>
        <v>36.477000000000004</v>
      </c>
      <c r="J95" s="13">
        <v>40.53</v>
      </c>
      <c r="K95" s="43"/>
    </row>
    <row r="96" spans="1:11" ht="60" customHeight="1" x14ac:dyDescent="0.25">
      <c r="B96" s="17">
        <f t="shared" si="10"/>
        <v>82</v>
      </c>
      <c r="C96" s="20" t="s">
        <v>127</v>
      </c>
      <c r="D96" s="19" t="s">
        <v>182</v>
      </c>
      <c r="E96" s="16" t="s">
        <v>189</v>
      </c>
      <c r="F96" s="16" t="s">
        <v>20</v>
      </c>
      <c r="G96" s="16" t="s">
        <v>203</v>
      </c>
      <c r="H96" s="16" t="s">
        <v>8</v>
      </c>
      <c r="I96" s="13">
        <f t="shared" si="9"/>
        <v>39.122999999999998</v>
      </c>
      <c r="J96" s="13">
        <v>43.47</v>
      </c>
      <c r="K96" s="43"/>
    </row>
    <row r="97" spans="1:11" ht="60" customHeight="1" x14ac:dyDescent="0.25">
      <c r="B97" s="17">
        <f t="shared" si="10"/>
        <v>83</v>
      </c>
      <c r="C97" s="20" t="s">
        <v>128</v>
      </c>
      <c r="D97" s="19" t="s">
        <v>183</v>
      </c>
      <c r="E97" s="16" t="s">
        <v>190</v>
      </c>
      <c r="F97" s="16" t="s">
        <v>20</v>
      </c>
      <c r="G97" s="16" t="s">
        <v>203</v>
      </c>
      <c r="H97" s="16" t="s">
        <v>8</v>
      </c>
      <c r="I97" s="13">
        <f t="shared" si="9"/>
        <v>40.077000000000005</v>
      </c>
      <c r="J97" s="13">
        <v>44.53</v>
      </c>
      <c r="K97" s="43"/>
    </row>
    <row r="98" spans="1:11" ht="34.950000000000003" customHeight="1" x14ac:dyDescent="0.25">
      <c r="A98" s="5"/>
      <c r="B98" s="66" t="s">
        <v>260</v>
      </c>
      <c r="C98" s="67"/>
      <c r="D98" s="67"/>
      <c r="E98" s="67"/>
      <c r="F98" s="67"/>
      <c r="G98" s="67"/>
      <c r="H98" s="67"/>
      <c r="I98" s="67"/>
      <c r="J98" s="67"/>
      <c r="K98" s="68"/>
    </row>
    <row r="99" spans="1:11" ht="55.2" customHeight="1" x14ac:dyDescent="0.25">
      <c r="A99" s="5"/>
      <c r="B99" s="47" t="s">
        <v>12</v>
      </c>
      <c r="C99" s="15" t="s">
        <v>6</v>
      </c>
      <c r="D99" s="45" t="s">
        <v>0</v>
      </c>
      <c r="E99" s="11" t="s">
        <v>32</v>
      </c>
      <c r="F99" s="11" t="s">
        <v>5</v>
      </c>
      <c r="G99" s="11" t="s">
        <v>1</v>
      </c>
      <c r="H99" s="11" t="s">
        <v>7</v>
      </c>
      <c r="I99" s="11" t="str">
        <f>I4</f>
        <v>ОПТОВАЯ ЦЕНА
от 60 000 руб.</v>
      </c>
      <c r="J99" s="11" t="str">
        <f>J4</f>
        <v>МЕЛКИЙ ОПТ
от 6 000 руб.</v>
      </c>
      <c r="K99" s="49" t="s">
        <v>249</v>
      </c>
    </row>
    <row r="100" spans="1:11" ht="24" customHeight="1" x14ac:dyDescent="0.25">
      <c r="A100" s="5"/>
      <c r="B100" s="22"/>
      <c r="C100" s="15"/>
      <c r="D100" s="23"/>
      <c r="E100" s="63" t="s">
        <v>80</v>
      </c>
      <c r="F100" s="64"/>
      <c r="G100" s="64"/>
      <c r="H100" s="64"/>
      <c r="I100" s="64"/>
      <c r="J100" s="64"/>
      <c r="K100" s="65"/>
    </row>
    <row r="101" spans="1:11" ht="64.95" customHeight="1" x14ac:dyDescent="0.25">
      <c r="A101" s="5"/>
      <c r="B101" s="17">
        <f>B97+1</f>
        <v>84</v>
      </c>
      <c r="C101" s="20" t="s">
        <v>137</v>
      </c>
      <c r="D101" s="18" t="s">
        <v>68</v>
      </c>
      <c r="E101" s="17" t="s">
        <v>2</v>
      </c>
      <c r="F101" s="17" t="s">
        <v>36</v>
      </c>
      <c r="G101" s="17" t="s">
        <v>28</v>
      </c>
      <c r="H101" s="17" t="s">
        <v>37</v>
      </c>
      <c r="I101" s="14">
        <f>J101*0.9</f>
        <v>11.664000000000001</v>
      </c>
      <c r="J101" s="14">
        <v>12.96</v>
      </c>
      <c r="K101" s="42"/>
    </row>
    <row r="102" spans="1:11" ht="64.95" customHeight="1" x14ac:dyDescent="0.25">
      <c r="A102" s="5"/>
      <c r="B102" s="17">
        <f>B101+1</f>
        <v>85</v>
      </c>
      <c r="C102" s="20" t="s">
        <v>138</v>
      </c>
      <c r="D102" s="18" t="s">
        <v>69</v>
      </c>
      <c r="E102" s="16" t="s">
        <v>23</v>
      </c>
      <c r="F102" s="17" t="s">
        <v>36</v>
      </c>
      <c r="G102" s="17" t="s">
        <v>28</v>
      </c>
      <c r="H102" s="17" t="s">
        <v>37</v>
      </c>
      <c r="I102" s="14">
        <f t="shared" ref="I102:I120" si="12">J102*0.9</f>
        <v>11.933999999999999</v>
      </c>
      <c r="J102" s="14">
        <v>13.26</v>
      </c>
      <c r="K102" s="42"/>
    </row>
    <row r="103" spans="1:11" ht="64.95" customHeight="1" x14ac:dyDescent="0.25">
      <c r="A103" s="5"/>
      <c r="B103" s="17">
        <f t="shared" ref="B103:B120" si="13">B102+1</f>
        <v>86</v>
      </c>
      <c r="C103" s="20" t="s">
        <v>129</v>
      </c>
      <c r="D103" s="18" t="s">
        <v>60</v>
      </c>
      <c r="E103" s="17" t="s">
        <v>3</v>
      </c>
      <c r="F103" s="17" t="s">
        <v>36</v>
      </c>
      <c r="G103" s="17" t="s">
        <v>28</v>
      </c>
      <c r="H103" s="17" t="s">
        <v>37</v>
      </c>
      <c r="I103" s="14">
        <f t="shared" si="12"/>
        <v>12.366</v>
      </c>
      <c r="J103" s="14">
        <v>13.74</v>
      </c>
      <c r="K103" s="42"/>
    </row>
    <row r="104" spans="1:11" ht="64.95" customHeight="1" x14ac:dyDescent="0.25">
      <c r="A104" s="5"/>
      <c r="B104" s="17">
        <f t="shared" si="13"/>
        <v>87</v>
      </c>
      <c r="C104" s="20" t="s">
        <v>130</v>
      </c>
      <c r="D104" s="18" t="s">
        <v>61</v>
      </c>
      <c r="E104" s="17" t="s">
        <v>17</v>
      </c>
      <c r="F104" s="17" t="s">
        <v>36</v>
      </c>
      <c r="G104" s="17" t="s">
        <v>28</v>
      </c>
      <c r="H104" s="17" t="s">
        <v>37</v>
      </c>
      <c r="I104" s="14">
        <f t="shared" si="12"/>
        <v>12.870000000000001</v>
      </c>
      <c r="J104" s="14">
        <v>14.3</v>
      </c>
      <c r="K104" s="42"/>
    </row>
    <row r="105" spans="1:11" ht="64.95" customHeight="1" x14ac:dyDescent="0.25">
      <c r="A105" s="5"/>
      <c r="B105" s="17">
        <f t="shared" si="13"/>
        <v>88</v>
      </c>
      <c r="C105" s="20" t="s">
        <v>131</v>
      </c>
      <c r="D105" s="18" t="s">
        <v>62</v>
      </c>
      <c r="E105" s="16" t="s">
        <v>4</v>
      </c>
      <c r="F105" s="17" t="s">
        <v>36</v>
      </c>
      <c r="G105" s="17" t="s">
        <v>28</v>
      </c>
      <c r="H105" s="17" t="s">
        <v>37</v>
      </c>
      <c r="I105" s="14">
        <f t="shared" si="12"/>
        <v>13.068</v>
      </c>
      <c r="J105" s="14">
        <v>14.52</v>
      </c>
      <c r="K105" s="42"/>
    </row>
    <row r="106" spans="1:11" ht="64.95" customHeight="1" x14ac:dyDescent="0.25">
      <c r="A106" s="5"/>
      <c r="B106" s="17">
        <f t="shared" si="13"/>
        <v>89</v>
      </c>
      <c r="C106" s="20" t="s">
        <v>132</v>
      </c>
      <c r="D106" s="18" t="s">
        <v>63</v>
      </c>
      <c r="E106" s="16" t="s">
        <v>22</v>
      </c>
      <c r="F106" s="17" t="s">
        <v>36</v>
      </c>
      <c r="G106" s="17" t="s">
        <v>28</v>
      </c>
      <c r="H106" s="17" t="s">
        <v>37</v>
      </c>
      <c r="I106" s="14">
        <f t="shared" si="12"/>
        <v>13.455</v>
      </c>
      <c r="J106" s="14">
        <v>14.95</v>
      </c>
      <c r="K106" s="42"/>
    </row>
    <row r="107" spans="1:11" ht="64.95" customHeight="1" x14ac:dyDescent="0.25">
      <c r="A107" s="5"/>
      <c r="B107" s="17">
        <f t="shared" si="13"/>
        <v>90</v>
      </c>
      <c r="C107" s="20" t="s">
        <v>133</v>
      </c>
      <c r="D107" s="18" t="s">
        <v>64</v>
      </c>
      <c r="E107" s="17" t="s">
        <v>18</v>
      </c>
      <c r="F107" s="17" t="s">
        <v>36</v>
      </c>
      <c r="G107" s="17" t="s">
        <v>28</v>
      </c>
      <c r="H107" s="17" t="s">
        <v>37</v>
      </c>
      <c r="I107" s="14">
        <f t="shared" si="12"/>
        <v>15.417</v>
      </c>
      <c r="J107" s="14">
        <v>17.13</v>
      </c>
      <c r="K107" s="42"/>
    </row>
    <row r="108" spans="1:11" ht="64.95" customHeight="1" x14ac:dyDescent="0.25">
      <c r="A108" s="5"/>
      <c r="B108" s="17">
        <f t="shared" si="13"/>
        <v>91</v>
      </c>
      <c r="C108" s="20" t="s">
        <v>134</v>
      </c>
      <c r="D108" s="18" t="s">
        <v>65</v>
      </c>
      <c r="E108" s="16" t="s">
        <v>13</v>
      </c>
      <c r="F108" s="17" t="s">
        <v>36</v>
      </c>
      <c r="G108" s="17" t="s">
        <v>28</v>
      </c>
      <c r="H108" s="17" t="s">
        <v>37</v>
      </c>
      <c r="I108" s="14">
        <f t="shared" si="12"/>
        <v>16.091999999999999</v>
      </c>
      <c r="J108" s="14">
        <v>17.88</v>
      </c>
      <c r="K108" s="42"/>
    </row>
    <row r="109" spans="1:11" ht="64.95" customHeight="1" x14ac:dyDescent="0.25">
      <c r="A109" s="5"/>
      <c r="B109" s="17">
        <f t="shared" si="13"/>
        <v>92</v>
      </c>
      <c r="C109" s="20" t="s">
        <v>135</v>
      </c>
      <c r="D109" s="18" t="s">
        <v>66</v>
      </c>
      <c r="E109" s="16" t="s">
        <v>10</v>
      </c>
      <c r="F109" s="17" t="s">
        <v>36</v>
      </c>
      <c r="G109" s="17" t="s">
        <v>28</v>
      </c>
      <c r="H109" s="17" t="s">
        <v>37</v>
      </c>
      <c r="I109" s="14">
        <f t="shared" si="12"/>
        <v>16.533000000000001</v>
      </c>
      <c r="J109" s="14">
        <v>18.37</v>
      </c>
      <c r="K109" s="42"/>
    </row>
    <row r="110" spans="1:11" ht="64.95" customHeight="1" x14ac:dyDescent="0.25">
      <c r="A110" s="5"/>
      <c r="B110" s="17">
        <f t="shared" si="13"/>
        <v>93</v>
      </c>
      <c r="C110" s="20" t="s">
        <v>136</v>
      </c>
      <c r="D110" s="18" t="s">
        <v>67</v>
      </c>
      <c r="E110" s="16" t="s">
        <v>11</v>
      </c>
      <c r="F110" s="17" t="s">
        <v>36</v>
      </c>
      <c r="G110" s="17" t="s">
        <v>28</v>
      </c>
      <c r="H110" s="17" t="s">
        <v>37</v>
      </c>
      <c r="I110" s="14">
        <f t="shared" si="12"/>
        <v>16.983000000000001</v>
      </c>
      <c r="J110" s="14">
        <v>18.87</v>
      </c>
      <c r="K110" s="42"/>
    </row>
    <row r="111" spans="1:11" ht="64.95" customHeight="1" x14ac:dyDescent="0.25">
      <c r="A111" s="5"/>
      <c r="B111" s="17">
        <f t="shared" si="13"/>
        <v>94</v>
      </c>
      <c r="C111" s="20" t="s">
        <v>147</v>
      </c>
      <c r="D111" s="19" t="s">
        <v>78</v>
      </c>
      <c r="E111" s="16" t="s">
        <v>2</v>
      </c>
      <c r="F111" s="16" t="s">
        <v>36</v>
      </c>
      <c r="G111" s="16" t="s">
        <v>199</v>
      </c>
      <c r="H111" s="17" t="s">
        <v>37</v>
      </c>
      <c r="I111" s="14">
        <f t="shared" si="12"/>
        <v>63.927</v>
      </c>
      <c r="J111" s="13">
        <v>71.03</v>
      </c>
      <c r="K111" s="42"/>
    </row>
    <row r="112" spans="1:11" ht="64.95" customHeight="1" x14ac:dyDescent="0.25">
      <c r="A112" s="5"/>
      <c r="B112" s="17">
        <f t="shared" si="13"/>
        <v>95</v>
      </c>
      <c r="C112" s="20" t="s">
        <v>148</v>
      </c>
      <c r="D112" s="19" t="s">
        <v>79</v>
      </c>
      <c r="E112" s="16" t="s">
        <v>23</v>
      </c>
      <c r="F112" s="16" t="s">
        <v>36</v>
      </c>
      <c r="G112" s="16" t="s">
        <v>199</v>
      </c>
      <c r="H112" s="17" t="s">
        <v>37</v>
      </c>
      <c r="I112" s="14">
        <f t="shared" si="12"/>
        <v>65.475000000000009</v>
      </c>
      <c r="J112" s="13">
        <v>72.75</v>
      </c>
      <c r="K112" s="42"/>
    </row>
    <row r="113" spans="1:20" ht="64.95" customHeight="1" x14ac:dyDescent="0.25">
      <c r="A113" s="5"/>
      <c r="B113" s="17">
        <f t="shared" si="13"/>
        <v>96</v>
      </c>
      <c r="C113" s="20" t="s">
        <v>139</v>
      </c>
      <c r="D113" s="19" t="s">
        <v>70</v>
      </c>
      <c r="E113" s="16" t="s">
        <v>3</v>
      </c>
      <c r="F113" s="16" t="s">
        <v>36</v>
      </c>
      <c r="G113" s="16" t="s">
        <v>199</v>
      </c>
      <c r="H113" s="17" t="s">
        <v>37</v>
      </c>
      <c r="I113" s="14">
        <f t="shared" si="12"/>
        <v>67.626000000000005</v>
      </c>
      <c r="J113" s="13">
        <v>75.14</v>
      </c>
      <c r="K113" s="42"/>
    </row>
    <row r="114" spans="1:20" ht="64.95" customHeight="1" x14ac:dyDescent="0.25">
      <c r="A114" s="5"/>
      <c r="B114" s="17">
        <f t="shared" si="13"/>
        <v>97</v>
      </c>
      <c r="C114" s="20" t="s">
        <v>140</v>
      </c>
      <c r="D114" s="19" t="s">
        <v>71</v>
      </c>
      <c r="E114" s="16" t="s">
        <v>17</v>
      </c>
      <c r="F114" s="16" t="s">
        <v>36</v>
      </c>
      <c r="G114" s="16" t="s">
        <v>199</v>
      </c>
      <c r="H114" s="17" t="s">
        <v>37</v>
      </c>
      <c r="I114" s="14">
        <f t="shared" si="12"/>
        <v>70.209000000000003</v>
      </c>
      <c r="J114" s="13">
        <v>78.010000000000005</v>
      </c>
      <c r="K114" s="42"/>
    </row>
    <row r="115" spans="1:20" ht="64.95" customHeight="1" x14ac:dyDescent="0.25">
      <c r="A115" s="5"/>
      <c r="B115" s="17">
        <f t="shared" si="13"/>
        <v>98</v>
      </c>
      <c r="C115" s="20" t="s">
        <v>141</v>
      </c>
      <c r="D115" s="19" t="s">
        <v>72</v>
      </c>
      <c r="E115" s="17" t="s">
        <v>4</v>
      </c>
      <c r="F115" s="16" t="s">
        <v>36</v>
      </c>
      <c r="G115" s="16" t="s">
        <v>199</v>
      </c>
      <c r="H115" s="17" t="s">
        <v>37</v>
      </c>
      <c r="I115" s="14">
        <f t="shared" si="12"/>
        <v>71.271000000000001</v>
      </c>
      <c r="J115" s="13">
        <v>79.19</v>
      </c>
      <c r="K115" s="42"/>
    </row>
    <row r="116" spans="1:20" ht="64.95" customHeight="1" x14ac:dyDescent="0.25">
      <c r="A116" s="5"/>
      <c r="B116" s="17">
        <f t="shared" si="13"/>
        <v>99</v>
      </c>
      <c r="C116" s="20" t="s">
        <v>142</v>
      </c>
      <c r="D116" s="19" t="s">
        <v>73</v>
      </c>
      <c r="E116" s="16" t="s">
        <v>22</v>
      </c>
      <c r="F116" s="16" t="s">
        <v>36</v>
      </c>
      <c r="G116" s="16" t="s">
        <v>199</v>
      </c>
      <c r="H116" s="17" t="s">
        <v>37</v>
      </c>
      <c r="I116" s="14">
        <f t="shared" si="12"/>
        <v>73.224000000000004</v>
      </c>
      <c r="J116" s="13">
        <v>81.36</v>
      </c>
      <c r="K116" s="43"/>
    </row>
    <row r="117" spans="1:20" ht="64.95" customHeight="1" x14ac:dyDescent="0.25">
      <c r="A117" s="5"/>
      <c r="B117" s="17">
        <f t="shared" si="13"/>
        <v>100</v>
      </c>
      <c r="C117" s="20" t="s">
        <v>143</v>
      </c>
      <c r="D117" s="19" t="s">
        <v>74</v>
      </c>
      <c r="E117" s="16" t="s">
        <v>18</v>
      </c>
      <c r="F117" s="16" t="s">
        <v>36</v>
      </c>
      <c r="G117" s="16" t="s">
        <v>199</v>
      </c>
      <c r="H117" s="17" t="s">
        <v>37</v>
      </c>
      <c r="I117" s="14">
        <f t="shared" si="12"/>
        <v>83.141999999999996</v>
      </c>
      <c r="J117" s="13">
        <v>92.38</v>
      </c>
      <c r="K117" s="42"/>
    </row>
    <row r="118" spans="1:20" ht="64.95" customHeight="1" x14ac:dyDescent="0.25">
      <c r="A118" s="5"/>
      <c r="B118" s="17">
        <f t="shared" si="13"/>
        <v>101</v>
      </c>
      <c r="C118" s="20" t="s">
        <v>144</v>
      </c>
      <c r="D118" s="19" t="s">
        <v>75</v>
      </c>
      <c r="E118" s="16" t="s">
        <v>13</v>
      </c>
      <c r="F118" s="16" t="s">
        <v>36</v>
      </c>
      <c r="G118" s="16" t="s">
        <v>199</v>
      </c>
      <c r="H118" s="17" t="s">
        <v>37</v>
      </c>
      <c r="I118" s="14">
        <f t="shared" si="12"/>
        <v>86.562000000000012</v>
      </c>
      <c r="J118" s="13">
        <v>96.18</v>
      </c>
      <c r="K118" s="42"/>
    </row>
    <row r="119" spans="1:20" ht="64.95" customHeight="1" x14ac:dyDescent="0.25">
      <c r="A119" s="5"/>
      <c r="B119" s="17">
        <f t="shared" si="13"/>
        <v>102</v>
      </c>
      <c r="C119" s="20" t="s">
        <v>145</v>
      </c>
      <c r="D119" s="19" t="s">
        <v>76</v>
      </c>
      <c r="E119" s="16" t="s">
        <v>10</v>
      </c>
      <c r="F119" s="16" t="s">
        <v>36</v>
      </c>
      <c r="G119" s="16" t="s">
        <v>199</v>
      </c>
      <c r="H119" s="17" t="s">
        <v>37</v>
      </c>
      <c r="I119" s="14">
        <f t="shared" si="12"/>
        <v>88.856999999999999</v>
      </c>
      <c r="J119" s="13">
        <v>98.73</v>
      </c>
      <c r="K119" s="42"/>
    </row>
    <row r="120" spans="1:20" ht="64.95" customHeight="1" x14ac:dyDescent="0.25">
      <c r="A120" s="5"/>
      <c r="B120" s="17">
        <f t="shared" si="13"/>
        <v>103</v>
      </c>
      <c r="C120" s="20" t="s">
        <v>146</v>
      </c>
      <c r="D120" s="19" t="s">
        <v>77</v>
      </c>
      <c r="E120" s="16" t="s">
        <v>11</v>
      </c>
      <c r="F120" s="16" t="s">
        <v>36</v>
      </c>
      <c r="G120" s="16" t="s">
        <v>199</v>
      </c>
      <c r="H120" s="17" t="s">
        <v>37</v>
      </c>
      <c r="I120" s="14">
        <f t="shared" si="12"/>
        <v>91.161000000000001</v>
      </c>
      <c r="J120" s="13">
        <v>101.29</v>
      </c>
      <c r="K120" s="43"/>
    </row>
    <row r="121" spans="1:20" ht="6" customHeight="1" x14ac:dyDescent="0.25">
      <c r="B121" s="6"/>
      <c r="C121" s="7"/>
      <c r="D121" s="8"/>
      <c r="E121" s="7"/>
      <c r="F121" s="7"/>
      <c r="G121" s="7"/>
      <c r="H121" s="7"/>
      <c r="I121" s="7"/>
      <c r="J121" s="7"/>
      <c r="K121" s="44"/>
    </row>
    <row r="122" spans="1:20" ht="3" customHeight="1" x14ac:dyDescent="0.25">
      <c r="B122" s="3"/>
      <c r="C122" s="3"/>
      <c r="D122" s="9"/>
      <c r="E122" s="3"/>
      <c r="F122" s="3"/>
      <c r="G122" s="3"/>
      <c r="H122" s="3"/>
      <c r="I122" s="3"/>
      <c r="J122" s="3"/>
      <c r="K122" s="5"/>
    </row>
    <row r="123" spans="1:20" ht="30" customHeight="1" x14ac:dyDescent="0.25">
      <c r="A123" s="5"/>
      <c r="B123" s="71" t="s">
        <v>263</v>
      </c>
      <c r="C123" s="72"/>
      <c r="D123" s="72"/>
      <c r="E123" s="72"/>
      <c r="F123" s="72"/>
      <c r="G123" s="72"/>
      <c r="H123" s="72"/>
      <c r="I123" s="72"/>
      <c r="J123" s="72"/>
      <c r="K123" s="73"/>
    </row>
    <row r="124" spans="1:20" ht="30" customHeight="1" x14ac:dyDescent="0.25">
      <c r="A124" s="5"/>
      <c r="B124" s="74" t="s">
        <v>262</v>
      </c>
      <c r="C124" s="75"/>
      <c r="D124" s="75"/>
      <c r="E124" s="75"/>
      <c r="F124" s="75"/>
      <c r="G124" s="75"/>
      <c r="H124" s="75"/>
      <c r="I124" s="75"/>
      <c r="J124" s="75"/>
      <c r="K124" s="76"/>
    </row>
    <row r="125" spans="1:20" ht="30" customHeight="1" x14ac:dyDescent="0.25">
      <c r="A125" s="5"/>
      <c r="B125" s="60" t="s">
        <v>33</v>
      </c>
      <c r="C125" s="61"/>
      <c r="D125" s="61"/>
      <c r="E125" s="61"/>
      <c r="F125" s="61"/>
      <c r="G125" s="61"/>
      <c r="H125" s="61"/>
      <c r="I125" s="61"/>
      <c r="J125" s="61"/>
      <c r="K125" s="62"/>
    </row>
    <row r="126" spans="1:20" ht="15" customHeight="1" x14ac:dyDescent="0.25">
      <c r="B126" s="48" t="s">
        <v>273</v>
      </c>
      <c r="C126" s="56" t="s">
        <v>274</v>
      </c>
      <c r="D126" s="56"/>
      <c r="E126" s="56"/>
      <c r="F126" s="56"/>
      <c r="G126" s="56"/>
      <c r="H126" s="56"/>
      <c r="I126" s="56"/>
      <c r="J126" s="56"/>
    </row>
    <row r="128" spans="1:20" s="24" customFormat="1" ht="20.399999999999999" customHeight="1" x14ac:dyDescent="0.3">
      <c r="B128" s="25"/>
      <c r="C128" s="25"/>
      <c r="D128" s="26" t="s">
        <v>192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s="24" customFormat="1" ht="22.95" customHeight="1" x14ac:dyDescent="0.3">
      <c r="B129" s="24" t="s">
        <v>264</v>
      </c>
      <c r="C129" s="25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s="24" customFormat="1" ht="22.95" customHeight="1" x14ac:dyDescent="0.3">
      <c r="B130" s="24" t="s">
        <v>265</v>
      </c>
      <c r="C130" s="25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s="24" customFormat="1" ht="22.95" customHeight="1" x14ac:dyDescent="0.3">
      <c r="B131" s="24" t="s">
        <v>193</v>
      </c>
      <c r="C131" s="25"/>
      <c r="D131" s="2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s="24" customFormat="1" ht="22.95" customHeight="1" x14ac:dyDescent="0.3">
      <c r="B132" s="24" t="s">
        <v>194</v>
      </c>
      <c r="C132" s="25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s="24" customFormat="1" ht="26.4" customHeight="1" x14ac:dyDescent="0.3">
      <c r="B133" s="25"/>
      <c r="C133" s="25"/>
      <c r="D133" s="26" t="s">
        <v>195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s="24" customFormat="1" ht="22.95" customHeight="1" x14ac:dyDescent="0.3">
      <c r="B134" s="24" t="s">
        <v>196</v>
      </c>
      <c r="C134" s="25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s="24" customFormat="1" ht="22.95" customHeight="1" x14ac:dyDescent="0.3">
      <c r="B135" s="28" t="s">
        <v>197</v>
      </c>
      <c r="C135" s="25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s="24" customFormat="1" ht="22.95" customHeight="1" x14ac:dyDescent="0.3">
      <c r="B136" s="28" t="s">
        <v>198</v>
      </c>
      <c r="C136" s="25"/>
      <c r="D136" s="2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</sheetData>
  <mergeCells count="17">
    <mergeCell ref="D1:K1"/>
    <mergeCell ref="D2:I2"/>
    <mergeCell ref="J2:K2"/>
    <mergeCell ref="B3:K3"/>
    <mergeCell ref="E5:K5"/>
    <mergeCell ref="C126:J126"/>
    <mergeCell ref="B32:K32"/>
    <mergeCell ref="B125:K125"/>
    <mergeCell ref="E34:K34"/>
    <mergeCell ref="B98:K98"/>
    <mergeCell ref="E100:K100"/>
    <mergeCell ref="B65:K65"/>
    <mergeCell ref="E67:K67"/>
    <mergeCell ref="B123:K123"/>
    <mergeCell ref="B57:K57"/>
    <mergeCell ref="E59:K59"/>
    <mergeCell ref="B124:K124"/>
  </mergeCells>
  <phoneticPr fontId="0" type="noConversion"/>
  <pageMargins left="0.35433070866141736" right="0.19685039370078741" top="0.19685039370078741" bottom="0.19685039370078741" header="0.51181102362204722" footer="0.51181102362204722"/>
  <pageSetup paperSize="9" scale="45" firstPageNumber="0" fitToHeight="4" orientation="portrait" r:id="rId1"/>
  <headerFooter alignWithMargins="0"/>
  <rowBreaks count="2" manualBreakCount="2">
    <brk id="31" min="1" max="10" man="1"/>
    <brk id="64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ColWidth="8.88671875" defaultRowHeight="15" x14ac:dyDescent="0.25"/>
  <cols>
    <col min="1" max="1" width="6.6640625" style="34" customWidth="1"/>
    <col min="2" max="2" width="18.6640625" style="34" customWidth="1"/>
    <col min="3" max="3" width="98.6640625" style="34" customWidth="1"/>
    <col min="4" max="4" width="12.6640625" style="34" customWidth="1"/>
    <col min="5" max="5" width="13.109375" style="34" customWidth="1"/>
    <col min="6" max="6" width="14.5546875" style="34" customWidth="1"/>
    <col min="7" max="7" width="17.109375" style="34" customWidth="1"/>
    <col min="8" max="16384" width="8.88671875" style="34"/>
  </cols>
  <sheetData>
    <row r="1" spans="1:7" ht="30" customHeight="1" x14ac:dyDescent="0.3">
      <c r="A1" s="33" t="s">
        <v>210</v>
      </c>
      <c r="C1" s="33"/>
      <c r="D1" s="33"/>
    </row>
    <row r="2" spans="1:7" ht="30" customHeight="1" x14ac:dyDescent="0.3">
      <c r="A2" s="33" t="s">
        <v>211</v>
      </c>
      <c r="B2" s="33"/>
    </row>
    <row r="3" spans="1:7" ht="12" customHeight="1" x14ac:dyDescent="0.25"/>
    <row r="4" spans="1:7" ht="30" customHeight="1" x14ac:dyDescent="0.25">
      <c r="A4" s="36" t="s">
        <v>12</v>
      </c>
      <c r="B4" s="37" t="s">
        <v>6</v>
      </c>
      <c r="C4" s="38" t="s">
        <v>212</v>
      </c>
      <c r="D4" s="38" t="s">
        <v>248</v>
      </c>
      <c r="E4" s="37" t="s">
        <v>213</v>
      </c>
      <c r="F4" s="39" t="s">
        <v>214</v>
      </c>
      <c r="G4" s="37" t="s">
        <v>215</v>
      </c>
    </row>
    <row r="5" spans="1:7" ht="34.950000000000003" customHeight="1" x14ac:dyDescent="0.25">
      <c r="A5" s="40">
        <f>Прайс_лист!B6</f>
        <v>1</v>
      </c>
      <c r="B5" s="40" t="str">
        <f>Прайс_лист!C6</f>
        <v>ОТ-208-200</v>
      </c>
      <c r="C5" s="41" t="str">
        <f>Прайс_лист!D6</f>
        <v>Обложка "ЮНА"  для Общих тетрадей, универсальная, с закладкой, 200 мкм, ПВД</v>
      </c>
      <c r="D5" s="32">
        <v>200</v>
      </c>
      <c r="E5" s="29">
        <f>Прайс_лист!J6</f>
        <v>10.66</v>
      </c>
      <c r="F5" s="32">
        <f>Прайс_лист!K6</f>
        <v>0</v>
      </c>
      <c r="G5" s="30">
        <f>E5*F5</f>
        <v>0</v>
      </c>
    </row>
    <row r="6" spans="1:7" ht="34.950000000000003" customHeight="1" x14ac:dyDescent="0.25">
      <c r="A6" s="40">
        <f>Прайс_лист!B7</f>
        <v>2</v>
      </c>
      <c r="B6" s="40" t="str">
        <f>Прайс_лист!C7</f>
        <v>Д-217-200</v>
      </c>
      <c r="C6" s="41" t="str">
        <f>Прайс_лист!D7</f>
        <v>Обложка "ЮНА" для Дневников и Проверочных работ, универсальная, с закладкой, 200 мкм, ПВД</v>
      </c>
      <c r="D6" s="32">
        <v>200</v>
      </c>
      <c r="E6" s="29">
        <f>Прайс_лист!J7</f>
        <v>10.93</v>
      </c>
      <c r="F6" s="32">
        <f>Прайс_лист!K7</f>
        <v>0</v>
      </c>
      <c r="G6" s="30">
        <f t="shared" ref="G6:G80" si="0">E6*F6</f>
        <v>0</v>
      </c>
    </row>
    <row r="7" spans="1:7" ht="34.950000000000003" customHeight="1" x14ac:dyDescent="0.25">
      <c r="A7" s="40">
        <f>Прайс_лист!B8</f>
        <v>3</v>
      </c>
      <c r="B7" s="40" t="str">
        <f>Прайс_лист!C8</f>
        <v>А5-226-200</v>
      </c>
      <c r="C7" s="41" t="str">
        <f>Прайс_лист!D8</f>
        <v>Обложка "ЮНА" для учебников формата А-5, универсальная, с закладкой, 200 мкм, ПВД</v>
      </c>
      <c r="D7" s="32">
        <v>200</v>
      </c>
      <c r="E7" s="29">
        <f>Прайс_лист!J8</f>
        <v>11.2</v>
      </c>
      <c r="F7" s="32">
        <f>Прайс_лист!K8</f>
        <v>0</v>
      </c>
      <c r="G7" s="30">
        <f t="shared" si="0"/>
        <v>0</v>
      </c>
    </row>
    <row r="8" spans="1:7" ht="34.950000000000003" customHeight="1" x14ac:dyDescent="0.25">
      <c r="A8" s="40">
        <f>Прайс_лист!B9</f>
        <v>4</v>
      </c>
      <c r="B8" s="40" t="str">
        <f>Прайс_лист!C9</f>
        <v>РТ-240-200</v>
      </c>
      <c r="C8" s="41" t="str">
        <f>Прайс_лист!D9</f>
        <v>Обложка "ЮНА" для Рабочих тетрадей и Прописей, универсальная, с закладкой, 200 мкм, ПВД</v>
      </c>
      <c r="D8" s="32">
        <v>200</v>
      </c>
      <c r="E8" s="29">
        <f>Прайс_лист!J9</f>
        <v>11.6</v>
      </c>
      <c r="F8" s="32">
        <f>Прайс_лист!K9</f>
        <v>0</v>
      </c>
      <c r="G8" s="30">
        <f t="shared" si="0"/>
        <v>0</v>
      </c>
    </row>
    <row r="9" spans="1:7" ht="34.950000000000003" customHeight="1" x14ac:dyDescent="0.25">
      <c r="A9" s="40">
        <f>Прайс_лист!B10</f>
        <v>5</v>
      </c>
      <c r="B9" s="40" t="str">
        <f>Прайс_лист!C10</f>
        <v>Г-245-200</v>
      </c>
      <c r="C9" s="41" t="str">
        <f>Прайс_лист!D10</f>
        <v>Обложка "ЮНА" Гуманитарий для учебников, универсальная, с закладкой, 200 мкм, ПВД</v>
      </c>
      <c r="D9" s="32">
        <v>200</v>
      </c>
      <c r="E9" s="29">
        <f>Прайс_лист!J10</f>
        <v>11.73</v>
      </c>
      <c r="F9" s="32">
        <f>Прайс_лист!K10</f>
        <v>0</v>
      </c>
      <c r="G9" s="30">
        <f t="shared" si="0"/>
        <v>0</v>
      </c>
    </row>
    <row r="10" spans="1:7" ht="34.950000000000003" customHeight="1" x14ac:dyDescent="0.25">
      <c r="A10" s="40">
        <f>Прайс_лист!B11</f>
        <v>6</v>
      </c>
      <c r="B10" s="40" t="str">
        <f>Прайс_лист!C11</f>
        <v>ГМ-255-200</v>
      </c>
      <c r="C10" s="41" t="str">
        <f>Прайс_лист!D11</f>
        <v>Обложка "ЮНА" Гармония для учебников, универсальная, с закладкой, 200 мкм, ПВД</v>
      </c>
      <c r="D10" s="32">
        <v>200</v>
      </c>
      <c r="E10" s="29">
        <f>Прайс_лист!J11</f>
        <v>12</v>
      </c>
      <c r="F10" s="32">
        <f>Прайс_лист!K11</f>
        <v>0</v>
      </c>
      <c r="G10" s="30">
        <f t="shared" si="0"/>
        <v>0</v>
      </c>
    </row>
    <row r="11" spans="1:7" ht="34.950000000000003" customHeight="1" x14ac:dyDescent="0.25">
      <c r="A11" s="40">
        <f>Прайс_лист!B12</f>
        <v>7</v>
      </c>
      <c r="B11" s="40" t="str">
        <f>Прайс_лист!C12</f>
        <v>П-265-200</v>
      </c>
      <c r="C11" s="41" t="str">
        <f>Прайс_лист!D12</f>
        <v>Обложка "ЮНА" Петерсон для учебников, универсальная, с закладкой, 200 мкм, ПВД</v>
      </c>
      <c r="D11" s="32">
        <v>200</v>
      </c>
      <c r="E11" s="29">
        <f>Прайс_лист!J12</f>
        <v>13.46</v>
      </c>
      <c r="F11" s="32">
        <f>Прайс_лист!K12</f>
        <v>0</v>
      </c>
      <c r="G11" s="30">
        <f t="shared" si="0"/>
        <v>0</v>
      </c>
    </row>
    <row r="12" spans="1:7" ht="34.950000000000003" customHeight="1" x14ac:dyDescent="0.25">
      <c r="A12" s="40">
        <f>Прайс_лист!B13</f>
        <v>8</v>
      </c>
      <c r="B12" s="40" t="str">
        <f>Прайс_лист!C13</f>
        <v>К-273-200</v>
      </c>
      <c r="C12" s="41" t="str">
        <f>Прайс_лист!D13</f>
        <v>Обложка "ЮНА" Калибр для учебников, универсальная, с закладкой, 200 мкм, ПВД</v>
      </c>
      <c r="D12" s="32">
        <v>200</v>
      </c>
      <c r="E12" s="29">
        <f>Прайс_лист!J13</f>
        <v>13.6</v>
      </c>
      <c r="F12" s="32">
        <f>Прайс_лист!K13</f>
        <v>0</v>
      </c>
      <c r="G12" s="30">
        <f t="shared" si="0"/>
        <v>0</v>
      </c>
    </row>
    <row r="13" spans="1:7" ht="34.950000000000003" customHeight="1" x14ac:dyDescent="0.25">
      <c r="A13" s="40">
        <f>Прайс_лист!B14</f>
        <v>9</v>
      </c>
      <c r="B13" s="40" t="str">
        <f>Прайс_лист!C14</f>
        <v>Л-280-200</v>
      </c>
      <c r="C13" s="41" t="str">
        <f>Прайс_лист!D14</f>
        <v>Обложка "ЮНА" Лингвист для учебников, универсальная, с закладкой, 200 мкм, ПВД</v>
      </c>
      <c r="D13" s="32">
        <v>200</v>
      </c>
      <c r="E13" s="29">
        <f>Прайс_лист!J14</f>
        <v>13.87</v>
      </c>
      <c r="F13" s="32">
        <f>Прайс_лист!K14</f>
        <v>0</v>
      </c>
      <c r="G13" s="30">
        <f t="shared" si="0"/>
        <v>0</v>
      </c>
    </row>
    <row r="14" spans="1:7" ht="34.950000000000003" customHeight="1" x14ac:dyDescent="0.25">
      <c r="A14" s="40">
        <f>Прайс_лист!B15</f>
        <v>10</v>
      </c>
      <c r="B14" s="40" t="str">
        <f>Прайс_лист!C15</f>
        <v>АК-290-200</v>
      </c>
      <c r="C14" s="41" t="str">
        <f>Прайс_лист!D15</f>
        <v>Обложка "ЮНА" для Атласов и Контурных карт, универсальная, с закладкой, 200 мкм, ПВД</v>
      </c>
      <c r="D14" s="32">
        <v>200</v>
      </c>
      <c r="E14" s="29">
        <f>Прайс_лист!J15</f>
        <v>14.2</v>
      </c>
      <c r="F14" s="32">
        <f>Прайс_лист!K15</f>
        <v>0</v>
      </c>
      <c r="G14" s="30">
        <f t="shared" si="0"/>
        <v>0</v>
      </c>
    </row>
    <row r="15" spans="1:7" ht="34.950000000000003" customHeight="1" x14ac:dyDescent="0.25">
      <c r="A15" s="40">
        <f>Прайс_лист!B16</f>
        <v>11</v>
      </c>
      <c r="B15" s="40" t="str">
        <f>Прайс_лист!C16</f>
        <v>А4-300-200</v>
      </c>
      <c r="C15" s="41" t="str">
        <f>Прайс_лист!D16</f>
        <v>Обложка "ЮНА" для учебников формата А-4, универсальная, с закладкой, 200 мкм, ПВД</v>
      </c>
      <c r="D15" s="32">
        <v>200</v>
      </c>
      <c r="E15" s="29">
        <f>Прайс_лист!J16</f>
        <v>14.53</v>
      </c>
      <c r="F15" s="32">
        <f>Прайс_лист!K16</f>
        <v>0</v>
      </c>
      <c r="G15" s="30">
        <f t="shared" si="0"/>
        <v>0</v>
      </c>
    </row>
    <row r="16" spans="1:7" ht="34.950000000000003" customHeight="1" x14ac:dyDescent="0.25">
      <c r="A16" s="40">
        <f>Прайс_лист!B17</f>
        <v>12</v>
      </c>
      <c r="B16" s="40" t="str">
        <f>Прайс_лист!C17</f>
        <v>А4+_305-200</v>
      </c>
      <c r="C16" s="41" t="str">
        <f>Прайс_лист!D17</f>
        <v>Обложка "ЮНА" для учебников формата А4+, универсальная, с закладкой, 200 мкм, ПВД</v>
      </c>
      <c r="D16" s="32">
        <v>200</v>
      </c>
      <c r="E16" s="29">
        <f>Прайс_лист!J17</f>
        <v>14.8</v>
      </c>
      <c r="F16" s="32">
        <f>Прайс_лист!K17</f>
        <v>0</v>
      </c>
      <c r="G16" s="30">
        <f t="shared" si="0"/>
        <v>0</v>
      </c>
    </row>
    <row r="17" spans="1:7" ht="34.950000000000003" customHeight="1" x14ac:dyDescent="0.25">
      <c r="A17" s="40">
        <f>Прайс_лист!B18</f>
        <v>13</v>
      </c>
      <c r="B17" s="40" t="str">
        <f>Прайс_лист!C18</f>
        <v>ГЗ-205-200</v>
      </c>
      <c r="C17" s="41" t="str">
        <f>Прайс_лист!D18</f>
        <v>Обложка "ЮНА" Горизонт для альбомов и учебников, универсальная, с закладкой, 200 мкм, ПВД</v>
      </c>
      <c r="D17" s="32">
        <v>150</v>
      </c>
      <c r="E17" s="29">
        <f>Прайс_лист!J18</f>
        <v>14.93</v>
      </c>
      <c r="F17" s="32">
        <f>Прайс_лист!K18</f>
        <v>0</v>
      </c>
      <c r="G17" s="30">
        <f t="shared" si="0"/>
        <v>0</v>
      </c>
    </row>
    <row r="18" spans="1:7" ht="34.950000000000003" customHeight="1" x14ac:dyDescent="0.25">
      <c r="A18" s="40">
        <f>Прайс_лист!B19</f>
        <v>14</v>
      </c>
      <c r="B18" s="40" t="str">
        <f>Прайс_лист!C19</f>
        <v>НОТ-208-200</v>
      </c>
      <c r="C18" s="41" t="str">
        <f>Прайс_лист!D19</f>
        <v>Набор обложек "ЮНА" для Общих тетрадей, 5 штук универсальных, с закладкой, 200 мкм, ПВД</v>
      </c>
      <c r="D18" s="32">
        <v>80</v>
      </c>
      <c r="E18" s="29">
        <f>Прайс_лист!J19</f>
        <v>56</v>
      </c>
      <c r="F18" s="32">
        <f>Прайс_лист!K19</f>
        <v>0</v>
      </c>
      <c r="G18" s="30">
        <f t="shared" si="0"/>
        <v>0</v>
      </c>
    </row>
    <row r="19" spans="1:7" ht="34.950000000000003" customHeight="1" x14ac:dyDescent="0.25">
      <c r="A19" s="40">
        <f>Прайс_лист!B20</f>
        <v>15</v>
      </c>
      <c r="B19" s="40" t="str">
        <f>Прайс_лист!C20</f>
        <v>НД-217-200</v>
      </c>
      <c r="C19" s="41" t="str">
        <f>Прайс_лист!D20</f>
        <v>Набор обложек "ЮНА" для Дневников и Проверочных работ, 5 штук универсальных, с закладкой, 200 мкм, ПВД</v>
      </c>
      <c r="D19" s="32">
        <v>80</v>
      </c>
      <c r="E19" s="29">
        <f>Прайс_лист!J20</f>
        <v>57.33</v>
      </c>
      <c r="F19" s="32">
        <f>Прайс_лист!K20</f>
        <v>0</v>
      </c>
      <c r="G19" s="30">
        <f t="shared" si="0"/>
        <v>0</v>
      </c>
    </row>
    <row r="20" spans="1:7" ht="34.950000000000003" customHeight="1" x14ac:dyDescent="0.25">
      <c r="A20" s="40">
        <f>Прайс_лист!B21</f>
        <v>16</v>
      </c>
      <c r="B20" s="40" t="str">
        <f>Прайс_лист!C21</f>
        <v>НА5-226-200</v>
      </c>
      <c r="C20" s="41" t="str">
        <f>Прайс_лист!D21</f>
        <v>Набор обложек "ЮНА" для учебников формата А-5, 5 штук универсальных, с закладкой, 200 мкм, ПВД</v>
      </c>
      <c r="D20" s="32">
        <v>80</v>
      </c>
      <c r="E20" s="29">
        <f>Прайс_лист!J21</f>
        <v>58.67</v>
      </c>
      <c r="F20" s="32">
        <f>Прайс_лист!K21</f>
        <v>0</v>
      </c>
      <c r="G20" s="30">
        <f t="shared" si="0"/>
        <v>0</v>
      </c>
    </row>
    <row r="21" spans="1:7" ht="34.950000000000003" customHeight="1" x14ac:dyDescent="0.25">
      <c r="A21" s="40">
        <f>Прайс_лист!B22</f>
        <v>17</v>
      </c>
      <c r="B21" s="40" t="str">
        <f>Прайс_лист!C22</f>
        <v>НРТ-240-200</v>
      </c>
      <c r="C21" s="41" t="str">
        <f>Прайс_лист!D22</f>
        <v>Набор обложек "ЮНА" для Рабочих тетрадей и прописей, 5 штук универсальных, с закладкой, 200 мкм, ПВД</v>
      </c>
      <c r="D21" s="32">
        <v>80</v>
      </c>
      <c r="E21" s="29">
        <f>Прайс_лист!J22</f>
        <v>60</v>
      </c>
      <c r="F21" s="32">
        <f>Прайс_лист!K22</f>
        <v>0</v>
      </c>
      <c r="G21" s="30">
        <f t="shared" si="0"/>
        <v>0</v>
      </c>
    </row>
    <row r="22" spans="1:7" ht="34.950000000000003" customHeight="1" x14ac:dyDescent="0.25">
      <c r="A22" s="40">
        <f>Прайс_лист!B23</f>
        <v>18</v>
      </c>
      <c r="B22" s="40" t="str">
        <f>Прайс_лист!C23</f>
        <v>НГ-245-200</v>
      </c>
      <c r="C22" s="41" t="str">
        <f>Прайс_лист!D23</f>
        <v>Набор обложек "ЮНА" Гуманитарий для учебников, 5 штук универсальных, с закладкой, 200 мкм, ПВД</v>
      </c>
      <c r="D22" s="32">
        <v>80</v>
      </c>
      <c r="E22" s="29">
        <f>Прайс_лист!J23</f>
        <v>61.33</v>
      </c>
      <c r="F22" s="32">
        <f>Прайс_лист!K23</f>
        <v>0</v>
      </c>
      <c r="G22" s="30">
        <f t="shared" si="0"/>
        <v>0</v>
      </c>
    </row>
    <row r="23" spans="1:7" ht="34.950000000000003" customHeight="1" x14ac:dyDescent="0.25">
      <c r="A23" s="40">
        <f>Прайс_лист!B24</f>
        <v>19</v>
      </c>
      <c r="B23" s="40" t="str">
        <f>Прайс_лист!C24</f>
        <v>НГМ-255-200</v>
      </c>
      <c r="C23" s="41" t="str">
        <f>Прайс_лист!D24</f>
        <v>Набор обложек "ЮНА" Гармония для учебников, 5 штук универсальных, с закладкой, 200 мкм, ПВД</v>
      </c>
      <c r="D23" s="32">
        <v>80</v>
      </c>
      <c r="E23" s="29">
        <f>Прайс_лист!J24</f>
        <v>62.67</v>
      </c>
      <c r="F23" s="32">
        <f>Прайс_лист!K24</f>
        <v>0</v>
      </c>
      <c r="G23" s="30">
        <f t="shared" si="0"/>
        <v>0</v>
      </c>
    </row>
    <row r="24" spans="1:7" ht="34.950000000000003" customHeight="1" x14ac:dyDescent="0.25">
      <c r="A24" s="40">
        <f>Прайс_лист!B25</f>
        <v>20</v>
      </c>
      <c r="B24" s="40" t="str">
        <f>Прайс_лист!C25</f>
        <v>НП-265-200</v>
      </c>
      <c r="C24" s="41" t="str">
        <f>Прайс_лист!D25</f>
        <v>Набор обложек "ЮНА" Петерсон для учебников, 5 штук универсальных, с закладкой, 200 мкм, ПВД</v>
      </c>
      <c r="D24" s="32">
        <v>70</v>
      </c>
      <c r="E24" s="29">
        <f>Прайс_лист!J25</f>
        <v>69.33</v>
      </c>
      <c r="F24" s="32">
        <f>Прайс_лист!K25</f>
        <v>0</v>
      </c>
      <c r="G24" s="30">
        <f t="shared" si="0"/>
        <v>0</v>
      </c>
    </row>
    <row r="25" spans="1:7" ht="34.950000000000003" customHeight="1" x14ac:dyDescent="0.25">
      <c r="A25" s="40">
        <f>Прайс_лист!B26</f>
        <v>21</v>
      </c>
      <c r="B25" s="40" t="str">
        <f>Прайс_лист!C26</f>
        <v>НК-273-200</v>
      </c>
      <c r="C25" s="41" t="str">
        <f>Прайс_лист!D26</f>
        <v>Набор обложек "ЮНА" Калибр для учебников, 5 штук универсальных, с закладкой, 200 мкм, ПВД</v>
      </c>
      <c r="D25" s="32">
        <v>70</v>
      </c>
      <c r="E25" s="29">
        <f>Прайс_лист!J26</f>
        <v>70.66</v>
      </c>
      <c r="F25" s="32">
        <f>Прайс_лист!K26</f>
        <v>0</v>
      </c>
      <c r="G25" s="30">
        <f t="shared" si="0"/>
        <v>0</v>
      </c>
    </row>
    <row r="26" spans="1:7" ht="34.950000000000003" customHeight="1" x14ac:dyDescent="0.25">
      <c r="A26" s="40">
        <f>Прайс_лист!B27</f>
        <v>22</v>
      </c>
      <c r="B26" s="40" t="str">
        <f>Прайс_лист!C27</f>
        <v>НЛ-280-200</v>
      </c>
      <c r="C26" s="41" t="str">
        <f>Прайс_лист!D27</f>
        <v>Набор обложек "ЮНА" Лингвист для учебников, 5 штук универсальных, с закладкой, 200 мкм, ПВД</v>
      </c>
      <c r="D26" s="32">
        <v>70</v>
      </c>
      <c r="E26" s="29">
        <f>Прайс_лист!J27</f>
        <v>72</v>
      </c>
      <c r="F26" s="32">
        <f>Прайс_лист!K27</f>
        <v>0</v>
      </c>
      <c r="G26" s="30">
        <f t="shared" si="0"/>
        <v>0</v>
      </c>
    </row>
    <row r="27" spans="1:7" ht="34.950000000000003" customHeight="1" x14ac:dyDescent="0.25">
      <c r="A27" s="40">
        <f>Прайс_лист!B28</f>
        <v>23</v>
      </c>
      <c r="B27" s="40" t="str">
        <f>Прайс_лист!C28</f>
        <v>НАК-290-200</v>
      </c>
      <c r="C27" s="41" t="str">
        <f>Прайс_лист!D28</f>
        <v>Набор обложек "ЮНА" для Атласов и Контурных карт, 5 штук универсальных, с закладкой, 200 мкм, ПВД</v>
      </c>
      <c r="D27" s="32">
        <v>70</v>
      </c>
      <c r="E27" s="29">
        <f>Прайс_лист!J28</f>
        <v>73.33</v>
      </c>
      <c r="F27" s="32">
        <f>Прайс_лист!K28</f>
        <v>0</v>
      </c>
      <c r="G27" s="30">
        <f t="shared" si="0"/>
        <v>0</v>
      </c>
    </row>
    <row r="28" spans="1:7" ht="34.950000000000003" customHeight="1" x14ac:dyDescent="0.25">
      <c r="A28" s="40">
        <f>Прайс_лист!B29</f>
        <v>24</v>
      </c>
      <c r="B28" s="40" t="str">
        <f>Прайс_лист!C29</f>
        <v>НА4-300-200</v>
      </c>
      <c r="C28" s="41" t="str">
        <f>Прайс_лист!D29</f>
        <v>Набор обложек "ЮНА" для учебников формата А-4, 5 штук универсальных, с закладкой, 200 мкм, ПВД</v>
      </c>
      <c r="D28" s="32">
        <v>70</v>
      </c>
      <c r="E28" s="29">
        <f>Прайс_лист!J29</f>
        <v>74.66</v>
      </c>
      <c r="F28" s="32">
        <f>Прайс_лист!K29</f>
        <v>0</v>
      </c>
      <c r="G28" s="30">
        <f t="shared" si="0"/>
        <v>0</v>
      </c>
    </row>
    <row r="29" spans="1:7" ht="34.950000000000003" customHeight="1" x14ac:dyDescent="0.25">
      <c r="A29" s="40">
        <f>Прайс_лист!B30</f>
        <v>25</v>
      </c>
      <c r="B29" s="40" t="str">
        <f>Прайс_лист!C30</f>
        <v>НА4+_305-200</v>
      </c>
      <c r="C29" s="41" t="str">
        <f>Прайс_лист!D30</f>
        <v>Набор обложек "ЮНА" для учебников формата А4+, 5 штук универсальных, с закладкой, 200 мкм, ПВД</v>
      </c>
      <c r="D29" s="32">
        <v>70</v>
      </c>
      <c r="E29" s="29">
        <f>Прайс_лист!J30</f>
        <v>76</v>
      </c>
      <c r="F29" s="32">
        <f>Прайс_лист!K30</f>
        <v>0</v>
      </c>
      <c r="G29" s="30">
        <f t="shared" si="0"/>
        <v>0</v>
      </c>
    </row>
    <row r="30" spans="1:7" ht="34.950000000000003" customHeight="1" x14ac:dyDescent="0.25">
      <c r="A30" s="40">
        <f>Прайс_лист!B31</f>
        <v>26</v>
      </c>
      <c r="B30" s="40" t="str">
        <f>Прайс_лист!C31</f>
        <v>НГЗ-205-200</v>
      </c>
      <c r="C30" s="41" t="str">
        <f>Прайс_лист!D31</f>
        <v>Набор обложек "ЮНА" Горизонт для альбомов и учебников, 5 штук универсальных, с закладкой, 200 мкм, ПВД</v>
      </c>
      <c r="D30" s="32">
        <v>60</v>
      </c>
      <c r="E30" s="29">
        <f>Прайс_лист!J31</f>
        <v>74.66</v>
      </c>
      <c r="F30" s="32">
        <f>Прайс_лист!K31</f>
        <v>0</v>
      </c>
      <c r="G30" s="30">
        <f t="shared" si="0"/>
        <v>0</v>
      </c>
    </row>
    <row r="31" spans="1:7" ht="34.950000000000003" customHeight="1" x14ac:dyDescent="0.25">
      <c r="A31" s="40">
        <f>Прайс_лист!B35</f>
        <v>27</v>
      </c>
      <c r="B31" s="40" t="str">
        <f>Прайс_лист!C35</f>
        <v>ОТ-208-140</v>
      </c>
      <c r="C31" s="41" t="str">
        <f>Прайс_лист!D35</f>
        <v>Обложка "ЮНА"  для Общих тетрадей, универсальная, с закладкой, 140 мкм, ПВД</v>
      </c>
      <c r="D31" s="32">
        <v>300</v>
      </c>
      <c r="E31" s="29">
        <f>Прайс_лист!J35</f>
        <v>8.5299999999999994</v>
      </c>
      <c r="F31" s="32">
        <f>Прайс_лист!K35</f>
        <v>0</v>
      </c>
      <c r="G31" s="30">
        <f t="shared" si="0"/>
        <v>0</v>
      </c>
    </row>
    <row r="32" spans="1:7" ht="34.950000000000003" customHeight="1" x14ac:dyDescent="0.25">
      <c r="A32" s="40">
        <f>Прайс_лист!B36</f>
        <v>28</v>
      </c>
      <c r="B32" s="40" t="str">
        <f>Прайс_лист!C36</f>
        <v>Д-217-140</v>
      </c>
      <c r="C32" s="41" t="str">
        <f>Прайс_лист!D36</f>
        <v>Обложка "ЮНА" для Дневников и Проверочных работ, универсальная, с закладкой, 140 мкм, ПВД</v>
      </c>
      <c r="D32" s="32">
        <v>300</v>
      </c>
      <c r="E32" s="29">
        <f>Прайс_лист!J36</f>
        <v>8.73</v>
      </c>
      <c r="F32" s="32">
        <f>Прайс_лист!K36</f>
        <v>0</v>
      </c>
      <c r="G32" s="30">
        <f t="shared" si="0"/>
        <v>0</v>
      </c>
    </row>
    <row r="33" spans="1:7" ht="34.950000000000003" customHeight="1" x14ac:dyDescent="0.25">
      <c r="A33" s="40">
        <f>Прайс_лист!B37</f>
        <v>29</v>
      </c>
      <c r="B33" s="40" t="str">
        <f>Прайс_лист!C37</f>
        <v>А5-226-140</v>
      </c>
      <c r="C33" s="41" t="str">
        <f>Прайс_лист!D37</f>
        <v>Обложка "ЮНА" для учебников формата А-5, универсальная, с закладкой, 140 мкм, ПВД</v>
      </c>
      <c r="D33" s="32">
        <v>300</v>
      </c>
      <c r="E33" s="29">
        <f>Прайс_лист!J37</f>
        <v>9.1999999999999993</v>
      </c>
      <c r="F33" s="32">
        <f>Прайс_лист!K37</f>
        <v>0</v>
      </c>
      <c r="G33" s="30">
        <f t="shared" si="0"/>
        <v>0</v>
      </c>
    </row>
    <row r="34" spans="1:7" ht="34.950000000000003" customHeight="1" x14ac:dyDescent="0.25">
      <c r="A34" s="40">
        <f>Прайс_лист!B38</f>
        <v>30</v>
      </c>
      <c r="B34" s="40" t="str">
        <f>Прайс_лист!C38</f>
        <v>РТ-240-140</v>
      </c>
      <c r="C34" s="41" t="str">
        <f>Прайс_лист!D38</f>
        <v>Обложка "ЮНА" для Рабочих тетрадей и Прописей, универсальная, с закладкой, 140 мкм, ПВД</v>
      </c>
      <c r="D34" s="32">
        <v>300</v>
      </c>
      <c r="E34" s="29">
        <f>Прайс_лист!J38</f>
        <v>9.5299999999999994</v>
      </c>
      <c r="F34" s="32">
        <f>Прайс_лист!K38</f>
        <v>0</v>
      </c>
      <c r="G34" s="30">
        <f t="shared" si="0"/>
        <v>0</v>
      </c>
    </row>
    <row r="35" spans="1:7" ht="34.950000000000003" customHeight="1" x14ac:dyDescent="0.25">
      <c r="A35" s="40">
        <f>Прайс_лист!B39</f>
        <v>31</v>
      </c>
      <c r="B35" s="40" t="str">
        <f>Прайс_лист!C39</f>
        <v>Г-245-140</v>
      </c>
      <c r="C35" s="41" t="str">
        <f>Прайс_лист!D39</f>
        <v>Обложка "ЮНА" Гуманитарий для учебников, универсальная, с закладкой, 140 мкм, ПВД</v>
      </c>
      <c r="D35" s="32">
        <v>300</v>
      </c>
      <c r="E35" s="29">
        <f>Прайс_лист!J39</f>
        <v>9.6</v>
      </c>
      <c r="F35" s="32">
        <f>Прайс_лист!K39</f>
        <v>0</v>
      </c>
      <c r="G35" s="30">
        <f t="shared" si="0"/>
        <v>0</v>
      </c>
    </row>
    <row r="36" spans="1:7" ht="34.950000000000003" customHeight="1" x14ac:dyDescent="0.25">
      <c r="A36" s="40">
        <f>Прайс_лист!B40</f>
        <v>32</v>
      </c>
      <c r="B36" s="40" t="str">
        <f>Прайс_лист!C40</f>
        <v>ГМ-255-140</v>
      </c>
      <c r="C36" s="41" t="str">
        <f>Прайс_лист!D40</f>
        <v>Обложка "ЮНА" Гармония для учебников, универсальная, с закладкой, 140 мкм, ПВД</v>
      </c>
      <c r="D36" s="32">
        <v>300</v>
      </c>
      <c r="E36" s="29">
        <f>Прайс_лист!J40</f>
        <v>9.8000000000000007</v>
      </c>
      <c r="F36" s="32">
        <f>Прайс_лист!K40</f>
        <v>0</v>
      </c>
      <c r="G36" s="30">
        <f t="shared" si="0"/>
        <v>0</v>
      </c>
    </row>
    <row r="37" spans="1:7" ht="34.950000000000003" customHeight="1" x14ac:dyDescent="0.25">
      <c r="A37" s="40">
        <f>Прайс_лист!B41</f>
        <v>33</v>
      </c>
      <c r="B37" s="40" t="str">
        <f>Прайс_лист!C41</f>
        <v>П-265-140</v>
      </c>
      <c r="C37" s="41" t="str">
        <f>Прайс_лист!D41</f>
        <v>Обложка "ЮНА" Петерсон для учебников, универсальная, с закладкой, 140 мкм, ПВД</v>
      </c>
      <c r="D37" s="32">
        <v>300</v>
      </c>
      <c r="E37" s="29">
        <f>Прайс_лист!J41</f>
        <v>10.87</v>
      </c>
      <c r="F37" s="32">
        <f>Прайс_лист!K41</f>
        <v>0</v>
      </c>
      <c r="G37" s="30">
        <f t="shared" si="0"/>
        <v>0</v>
      </c>
    </row>
    <row r="38" spans="1:7" ht="34.950000000000003" customHeight="1" x14ac:dyDescent="0.25">
      <c r="A38" s="40">
        <f>Прайс_лист!B42</f>
        <v>34</v>
      </c>
      <c r="B38" s="40" t="str">
        <f>Прайс_лист!C42</f>
        <v>Л-280-140</v>
      </c>
      <c r="C38" s="41" t="str">
        <f>Прайс_лист!D42</f>
        <v>Обложка "ЮНА" Лингвист для учебников, универсальная, с закладкой, 140 мкм, ПВД</v>
      </c>
      <c r="D38" s="32">
        <v>300</v>
      </c>
      <c r="E38" s="29">
        <f>Прайс_лист!J42</f>
        <v>11.13</v>
      </c>
      <c r="F38" s="32">
        <f>Прайс_лист!K42</f>
        <v>0</v>
      </c>
      <c r="G38" s="30">
        <f t="shared" si="0"/>
        <v>0</v>
      </c>
    </row>
    <row r="39" spans="1:7" ht="34.950000000000003" customHeight="1" x14ac:dyDescent="0.25">
      <c r="A39" s="40">
        <f>Прайс_лист!B43</f>
        <v>35</v>
      </c>
      <c r="B39" s="40" t="str">
        <f>Прайс_лист!C43</f>
        <v>АК-290-140</v>
      </c>
      <c r="C39" s="41" t="str">
        <f>Прайс_лист!D43</f>
        <v>Обложка "ЮНА" для Атласов и Контурных карт, универсальная, с закладкой, 140 мкм, ПВД</v>
      </c>
      <c r="D39" s="32">
        <v>300</v>
      </c>
      <c r="E39" s="29">
        <f>Прайс_лист!J43</f>
        <v>11.4</v>
      </c>
      <c r="F39" s="32">
        <f>Прайс_лист!K43</f>
        <v>0</v>
      </c>
      <c r="G39" s="30">
        <f t="shared" si="0"/>
        <v>0</v>
      </c>
    </row>
    <row r="40" spans="1:7" ht="34.950000000000003" customHeight="1" x14ac:dyDescent="0.25">
      <c r="A40" s="40">
        <f>Прайс_лист!B44</f>
        <v>36</v>
      </c>
      <c r="B40" s="40" t="str">
        <f>Прайс_лист!C44</f>
        <v>А4-300-140</v>
      </c>
      <c r="C40" s="41" t="str">
        <f>Прайс_лист!D44</f>
        <v>Обложка "ЮНА" для учебников формата А-4, универсальная, с закладкой, 140 мкм, ПВД</v>
      </c>
      <c r="D40" s="32">
        <v>300</v>
      </c>
      <c r="E40" s="29">
        <f>Прайс_лист!J44</f>
        <v>11.6</v>
      </c>
      <c r="F40" s="32">
        <f>Прайс_лист!K44</f>
        <v>0</v>
      </c>
      <c r="G40" s="30">
        <f t="shared" si="0"/>
        <v>0</v>
      </c>
    </row>
    <row r="41" spans="1:7" ht="34.950000000000003" customHeight="1" x14ac:dyDescent="0.25">
      <c r="A41" s="40">
        <f>Прайс_лист!B45</f>
        <v>37</v>
      </c>
      <c r="B41" s="40" t="str">
        <f>Прайс_лист!C45</f>
        <v>НОТ-208-140/5</v>
      </c>
      <c r="C41" s="41" t="str">
        <f>Прайс_лист!D45</f>
        <v>Набор обложек "ЮНА" для Общих тетрадей, 5 штук универсальных, с закладкой, 140 мкм, ПВД</v>
      </c>
      <c r="D41" s="32">
        <v>120</v>
      </c>
      <c r="E41" s="29">
        <f>Прайс_лист!J45</f>
        <v>46.8</v>
      </c>
      <c r="F41" s="32">
        <f>Прайс_лист!K45</f>
        <v>0</v>
      </c>
      <c r="G41" s="30">
        <f t="shared" si="0"/>
        <v>0</v>
      </c>
    </row>
    <row r="42" spans="1:7" ht="34.950000000000003" customHeight="1" x14ac:dyDescent="0.25">
      <c r="A42" s="40">
        <f>Прайс_лист!B46</f>
        <v>38</v>
      </c>
      <c r="B42" s="40" t="str">
        <f>Прайс_лист!C46</f>
        <v>НОТ-208-140/10</v>
      </c>
      <c r="C42" s="41" t="str">
        <f>Прайс_лист!D46</f>
        <v>Набор обложек "ЮНА" для Общих тетрадей, 10 штук универсальных, с закладкой, 140 мкм, ПВД</v>
      </c>
      <c r="D42" s="32">
        <v>60</v>
      </c>
      <c r="E42" s="29">
        <f>Прайс_лист!J46</f>
        <v>87.6</v>
      </c>
      <c r="F42" s="32">
        <f>Прайс_лист!K46</f>
        <v>0</v>
      </c>
      <c r="G42" s="30">
        <f>E42*F42</f>
        <v>0</v>
      </c>
    </row>
    <row r="43" spans="1:7" ht="34.950000000000003" customHeight="1" x14ac:dyDescent="0.25">
      <c r="A43" s="40">
        <f>Прайс_лист!B47</f>
        <v>39</v>
      </c>
      <c r="B43" s="40" t="str">
        <f>Прайс_лист!C47</f>
        <v>НД-217-140/5</v>
      </c>
      <c r="C43" s="41" t="str">
        <f>Прайс_лист!D47</f>
        <v>Набор обложек "ЮНА" для Дневников и Проверочных работ, 5 штук универсальных, с закладкой, 140 мкм, ПВД</v>
      </c>
      <c r="D43" s="32">
        <v>120</v>
      </c>
      <c r="E43" s="29">
        <f>Прайс_лист!J47</f>
        <v>47.73</v>
      </c>
      <c r="F43" s="32">
        <f>Прайс_лист!K47</f>
        <v>0</v>
      </c>
      <c r="G43" s="30">
        <f t="shared" si="0"/>
        <v>0</v>
      </c>
    </row>
    <row r="44" spans="1:7" ht="34.950000000000003" customHeight="1" x14ac:dyDescent="0.25">
      <c r="A44" s="40">
        <f>Прайс_лист!B48</f>
        <v>40</v>
      </c>
      <c r="B44" s="40" t="str">
        <f>Прайс_лист!C48</f>
        <v>НД-217-140/10</v>
      </c>
      <c r="C44" s="41" t="str">
        <f>Прайс_лист!D48</f>
        <v>Набор обложек "ЮНА" для Дневников и Проверочных работ, 10 штук универсальных, с закладкой, 140 мкм, ПВД</v>
      </c>
      <c r="D44" s="32">
        <v>60</v>
      </c>
      <c r="E44" s="29">
        <f>Прайс_лист!J48</f>
        <v>89.34</v>
      </c>
      <c r="F44" s="32">
        <f>Прайс_лист!K48</f>
        <v>0</v>
      </c>
      <c r="G44" s="30">
        <f t="shared" si="0"/>
        <v>0</v>
      </c>
    </row>
    <row r="45" spans="1:7" ht="34.950000000000003" customHeight="1" x14ac:dyDescent="0.25">
      <c r="A45" s="40">
        <f>Прайс_лист!B49</f>
        <v>41</v>
      </c>
      <c r="B45" s="40" t="str">
        <f>Прайс_лист!C49</f>
        <v>НА5-226-140</v>
      </c>
      <c r="C45" s="41" t="str">
        <f>Прайс_лист!D49</f>
        <v>Набор обложек "ЮНА" для учебников формата А-5, 5 штук универсальных, с закладкой, 140 мкм, ПВД</v>
      </c>
      <c r="D45" s="32">
        <v>120</v>
      </c>
      <c r="E45" s="29">
        <f>Прайс_лист!J49</f>
        <v>50.13</v>
      </c>
      <c r="F45" s="32">
        <f>Прайс_лист!K49</f>
        <v>0</v>
      </c>
      <c r="G45" s="30">
        <f t="shared" si="0"/>
        <v>0</v>
      </c>
    </row>
    <row r="46" spans="1:7" ht="34.950000000000003" customHeight="1" x14ac:dyDescent="0.25">
      <c r="A46" s="40">
        <f>Прайс_лист!B50</f>
        <v>42</v>
      </c>
      <c r="B46" s="40" t="str">
        <f>Прайс_лист!C50</f>
        <v>НРТ-240-140</v>
      </c>
      <c r="C46" s="41" t="str">
        <f>Прайс_лист!D50</f>
        <v>Набор обложек "ЮНА" для Рабочих тетрадей и прописей, 5 штук универсальных, с закладкой, 140 мкм, ПВД</v>
      </c>
      <c r="D46" s="32">
        <v>120</v>
      </c>
      <c r="E46" s="29">
        <f>Прайс_лист!J50</f>
        <v>51.33</v>
      </c>
      <c r="F46" s="32">
        <f>Прайс_лист!K50</f>
        <v>0</v>
      </c>
      <c r="G46" s="30">
        <f t="shared" si="0"/>
        <v>0</v>
      </c>
    </row>
    <row r="47" spans="1:7" ht="34.950000000000003" customHeight="1" x14ac:dyDescent="0.25">
      <c r="A47" s="40">
        <f>Прайс_лист!B51</f>
        <v>43</v>
      </c>
      <c r="B47" s="40" t="str">
        <f>Прайс_лист!C51</f>
        <v>НГ-245-140</v>
      </c>
      <c r="C47" s="41" t="str">
        <f>Прайс_лист!D51</f>
        <v>Набор обложек "ЮНА" Гуманитарий для учебников, 5 штук универсальных, с закладкой, 140 мкм, ПВД</v>
      </c>
      <c r="D47" s="32">
        <v>120</v>
      </c>
      <c r="E47" s="29">
        <f>Прайс_лист!J51</f>
        <v>51.86</v>
      </c>
      <c r="F47" s="32">
        <f>Прайс_лист!K51</f>
        <v>0</v>
      </c>
      <c r="G47" s="30">
        <f t="shared" si="0"/>
        <v>0</v>
      </c>
    </row>
    <row r="48" spans="1:7" ht="34.950000000000003" customHeight="1" x14ac:dyDescent="0.25">
      <c r="A48" s="40">
        <f>Прайс_лист!B52</f>
        <v>44</v>
      </c>
      <c r="B48" s="40" t="str">
        <f>Прайс_лист!C52</f>
        <v>НГМ-255-140</v>
      </c>
      <c r="C48" s="41" t="str">
        <f>Прайс_лист!D52</f>
        <v>Набор обложек "ЮНА" Гармония для учебников, 5 штук универсальных, с закладкой, 140 мкм, ПВД</v>
      </c>
      <c r="D48" s="32">
        <v>120</v>
      </c>
      <c r="E48" s="29">
        <f>Прайс_лист!J52</f>
        <v>52.79</v>
      </c>
      <c r="F48" s="32">
        <f>Прайс_лист!K52</f>
        <v>0</v>
      </c>
      <c r="G48" s="30">
        <f t="shared" si="0"/>
        <v>0</v>
      </c>
    </row>
    <row r="49" spans="1:7" ht="34.950000000000003" customHeight="1" x14ac:dyDescent="0.25">
      <c r="A49" s="40">
        <f>Прайс_лист!B53</f>
        <v>45</v>
      </c>
      <c r="B49" s="40" t="str">
        <f>Прайс_лист!C53</f>
        <v>НП-265-140</v>
      </c>
      <c r="C49" s="41" t="str">
        <f>Прайс_лист!D53</f>
        <v>Набор обложек "ЮНА" Петерсон для учебников, 5 штук универсальных, с закладкой, 140 мкм, ПВД</v>
      </c>
      <c r="D49" s="32">
        <v>100</v>
      </c>
      <c r="E49" s="29">
        <f>Прайс_лист!J53</f>
        <v>57.6</v>
      </c>
      <c r="F49" s="32">
        <f>Прайс_лист!K53</f>
        <v>0</v>
      </c>
      <c r="G49" s="30">
        <f t="shared" si="0"/>
        <v>0</v>
      </c>
    </row>
    <row r="50" spans="1:7" ht="34.950000000000003" customHeight="1" x14ac:dyDescent="0.25">
      <c r="A50" s="40">
        <f>Прайс_лист!B54</f>
        <v>46</v>
      </c>
      <c r="B50" s="40" t="str">
        <f>Прайс_лист!C54</f>
        <v>НЛ-280-140</v>
      </c>
      <c r="C50" s="41" t="str">
        <f>Прайс_лист!D54</f>
        <v>Набор обложек "ЮНА" Лингвист для учебников, 5 штук универсальных, с закладкой, 140 мкм, ПВД</v>
      </c>
      <c r="D50" s="32">
        <v>100</v>
      </c>
      <c r="E50" s="29">
        <f>Прайс_лист!J54</f>
        <v>59.6</v>
      </c>
      <c r="F50" s="32">
        <f>Прайс_лист!K54</f>
        <v>0</v>
      </c>
      <c r="G50" s="30">
        <f t="shared" si="0"/>
        <v>0</v>
      </c>
    </row>
    <row r="51" spans="1:7" ht="34.950000000000003" customHeight="1" x14ac:dyDescent="0.25">
      <c r="A51" s="40">
        <f>Прайс_лист!B55</f>
        <v>47</v>
      </c>
      <c r="B51" s="40" t="str">
        <f>Прайс_лист!C55</f>
        <v>НАК-290-140</v>
      </c>
      <c r="C51" s="41" t="str">
        <f>Прайс_лист!D55</f>
        <v>Набор обложек "ЮНА" для Атласов и Контурных карт , 5 штук универсальных, с закладкой, 140 мкм, ПВД</v>
      </c>
      <c r="D51" s="32">
        <v>100</v>
      </c>
      <c r="E51" s="29">
        <f>Прайс_лист!J55</f>
        <v>60.67</v>
      </c>
      <c r="F51" s="32">
        <f>Прайс_лист!K55</f>
        <v>0</v>
      </c>
      <c r="G51" s="30">
        <f t="shared" si="0"/>
        <v>0</v>
      </c>
    </row>
    <row r="52" spans="1:7" ht="34.950000000000003" customHeight="1" x14ac:dyDescent="0.25">
      <c r="A52" s="40">
        <f>Прайс_лист!B56</f>
        <v>48</v>
      </c>
      <c r="B52" s="40" t="str">
        <f>Прайс_лист!C56</f>
        <v>НА4-300-140</v>
      </c>
      <c r="C52" s="41" t="str">
        <f>Прайс_лист!D56</f>
        <v>Набор обложек "ЮНА" для учебников формата А-4 , 5 штук универсальных, с закладкой, 140 мкм, ПВД</v>
      </c>
      <c r="D52" s="32">
        <v>100</v>
      </c>
      <c r="E52" s="29">
        <f>Прайс_лист!J56</f>
        <v>61.73</v>
      </c>
      <c r="F52" s="32">
        <f>Прайс_лист!K56</f>
        <v>0</v>
      </c>
      <c r="G52" s="30">
        <f t="shared" si="0"/>
        <v>0</v>
      </c>
    </row>
    <row r="53" spans="1:7" ht="34.950000000000003" customHeight="1" x14ac:dyDescent="0.25">
      <c r="A53" s="40">
        <f>Прайс_лист!B60</f>
        <v>49</v>
      </c>
      <c r="B53" s="40" t="str">
        <f>Прайс_лист!C60</f>
        <v>А5-226-100-У</v>
      </c>
      <c r="C53" s="41" t="str">
        <f>Прайс_лист!D60</f>
        <v>Обложка "ЮНА" для учебника формата А5, универсальная, 100 мкм, ПВД</v>
      </c>
      <c r="D53" s="32">
        <v>1200</v>
      </c>
      <c r="E53" s="29">
        <f>Прайс_лист!J60</f>
        <v>4.2</v>
      </c>
      <c r="F53" s="32">
        <f>Прайс_лист!K60</f>
        <v>0</v>
      </c>
      <c r="G53" s="30">
        <f t="shared" si="0"/>
        <v>0</v>
      </c>
    </row>
    <row r="54" spans="1:7" ht="34.950000000000003" customHeight="1" x14ac:dyDescent="0.25">
      <c r="A54" s="40">
        <f>Прайс_лист!B61</f>
        <v>50</v>
      </c>
      <c r="B54" s="40" t="str">
        <f>Прайс_лист!C61</f>
        <v>РТ-240-100-У</v>
      </c>
      <c r="C54" s="41" t="str">
        <f>Прайс_лист!D61</f>
        <v>Обложка "ЮНА" для Рабочих тетрадей и Прописей, универсальная, 100 мкм, ПВД</v>
      </c>
      <c r="D54" s="32">
        <v>1200</v>
      </c>
      <c r="E54" s="29">
        <f>Прайс_лист!J61</f>
        <v>4.4000000000000004</v>
      </c>
      <c r="F54" s="32">
        <f>Прайс_лист!K61</f>
        <v>0</v>
      </c>
      <c r="G54" s="30">
        <f t="shared" si="0"/>
        <v>0</v>
      </c>
    </row>
    <row r="55" spans="1:7" ht="34.950000000000003" customHeight="1" x14ac:dyDescent="0.25">
      <c r="A55" s="40">
        <f>Прайс_лист!B62</f>
        <v>51</v>
      </c>
      <c r="B55" s="40" t="str">
        <f>Прайс_лист!C62</f>
        <v>НА5-226-100-У</v>
      </c>
      <c r="C55" s="41" t="str">
        <f>Прайс_лист!D62</f>
        <v>Набор обложек "ЮНА" для учебника формата А5, 5 штук, универсальные, 100 мкм, ПВД</v>
      </c>
      <c r="D55" s="32">
        <v>210</v>
      </c>
      <c r="E55" s="29">
        <f>Прайс_лист!J62</f>
        <v>26</v>
      </c>
      <c r="F55" s="32">
        <f>Прайс_лист!K62</f>
        <v>0</v>
      </c>
      <c r="G55" s="30">
        <f t="shared" si="0"/>
        <v>0</v>
      </c>
    </row>
    <row r="56" spans="1:7" ht="34.950000000000003" customHeight="1" x14ac:dyDescent="0.25">
      <c r="A56" s="40">
        <f>Прайс_лист!B63</f>
        <v>52</v>
      </c>
      <c r="B56" s="40" t="str">
        <f>Прайс_лист!C63</f>
        <v>НРТ-240-100-У</v>
      </c>
      <c r="C56" s="41" t="str">
        <f>Прайс_лист!D63</f>
        <v>Набор обложек "ЮНА" для Рабочих тетрадей и Прописей, 5 штук, универсальные, 100 мкм, ПВД</v>
      </c>
      <c r="D56" s="32">
        <v>210</v>
      </c>
      <c r="E56" s="29">
        <f>Прайс_лист!J63</f>
        <v>27.47</v>
      </c>
      <c r="F56" s="32">
        <f>Прайс_лист!K63</f>
        <v>0</v>
      </c>
      <c r="G56" s="30">
        <f t="shared" si="0"/>
        <v>0</v>
      </c>
    </row>
    <row r="57" spans="1:7" ht="34.950000000000003" customHeight="1" x14ac:dyDescent="0.25">
      <c r="A57" s="40">
        <f>Прайс_лист!B64</f>
        <v>53</v>
      </c>
      <c r="B57" s="40" t="str">
        <f>Прайс_лист!C64</f>
        <v>А5-226-80-У</v>
      </c>
      <c r="C57" s="41" t="str">
        <f>Прайс_лист!D64</f>
        <v>Обложка "ЮНА" для учебника формата А5, универсальная, 80 мкм, ПВД</v>
      </c>
      <c r="D57" s="32">
        <v>1600</v>
      </c>
      <c r="E57" s="29">
        <f>Прайс_лист!J64</f>
        <v>3.2</v>
      </c>
      <c r="F57" s="32">
        <f>Прайс_лист!K64</f>
        <v>0</v>
      </c>
      <c r="G57" s="30">
        <f t="shared" si="0"/>
        <v>0</v>
      </c>
    </row>
    <row r="58" spans="1:7" ht="34.950000000000003" customHeight="1" x14ac:dyDescent="0.25">
      <c r="A58" s="40">
        <f>Прайс_лист!B68</f>
        <v>54</v>
      </c>
      <c r="B58" s="40" t="str">
        <f>Прайс_лист!C68</f>
        <v>В-208</v>
      </c>
      <c r="C58" s="41" t="str">
        <f>Прайс_лист!D68</f>
        <v>Обложка "ЮНА" для тетрадей, 40 мкм, ПВД</v>
      </c>
      <c r="D58" s="32">
        <v>4000</v>
      </c>
      <c r="E58" s="29">
        <f>Прайс_лист!J68</f>
        <v>1.29</v>
      </c>
      <c r="F58" s="32">
        <f>Прайс_лист!K68</f>
        <v>0</v>
      </c>
      <c r="G58" s="30">
        <f t="shared" si="0"/>
        <v>0</v>
      </c>
    </row>
    <row r="59" spans="1:7" ht="34.950000000000003" customHeight="1" x14ac:dyDescent="0.25">
      <c r="A59" s="40">
        <f>Прайс_лист!B69</f>
        <v>55</v>
      </c>
      <c r="B59" s="40" t="str">
        <f>Прайс_лист!C69</f>
        <v>Т-208-50</v>
      </c>
      <c r="C59" s="41" t="str">
        <f>Прайс_лист!D69</f>
        <v>Обложка "ЮНА" для тетрадей, 50 мкм, ПВД</v>
      </c>
      <c r="D59" s="32">
        <v>3000</v>
      </c>
      <c r="E59" s="29">
        <f>Прайс_лист!J69</f>
        <v>1.55</v>
      </c>
      <c r="F59" s="32">
        <f>Прайс_лист!K69</f>
        <v>0</v>
      </c>
      <c r="G59" s="30">
        <f t="shared" si="0"/>
        <v>0</v>
      </c>
    </row>
    <row r="60" spans="1:7" ht="34.950000000000003" customHeight="1" x14ac:dyDescent="0.25">
      <c r="A60" s="40">
        <f>Прайс_лист!B70</f>
        <v>56</v>
      </c>
      <c r="B60" s="40" t="str">
        <f>Прайс_лист!C70</f>
        <v>С-208</v>
      </c>
      <c r="C60" s="41" t="str">
        <f>Прайс_лист!D70</f>
        <v>Обложка "ЮНА" для тетрадей, 80 мкм, ПВД</v>
      </c>
      <c r="D60" s="32">
        <v>2000</v>
      </c>
      <c r="E60" s="29">
        <f>Прайс_лист!J70</f>
        <v>2.31</v>
      </c>
      <c r="F60" s="32">
        <f>Прайс_лист!K70</f>
        <v>0</v>
      </c>
      <c r="G60" s="30">
        <f t="shared" si="0"/>
        <v>0</v>
      </c>
    </row>
    <row r="61" spans="1:7" ht="34.950000000000003" customHeight="1" x14ac:dyDescent="0.25">
      <c r="A61" s="40">
        <f>Прайс_лист!B71</f>
        <v>57</v>
      </c>
      <c r="B61" s="40" t="str">
        <f>Прайс_лист!C71</f>
        <v>Т-208-100</v>
      </c>
      <c r="C61" s="41" t="str">
        <f>Прайс_лист!D71</f>
        <v>Обложка "ЮНА" для тетрадей, 100 мкм, ПВД</v>
      </c>
      <c r="D61" s="32">
        <v>1800</v>
      </c>
      <c r="E61" s="29">
        <f>Прайс_лист!J71</f>
        <v>2.87</v>
      </c>
      <c r="F61" s="32">
        <f>Прайс_лист!K71</f>
        <v>0</v>
      </c>
      <c r="G61" s="30">
        <f t="shared" si="0"/>
        <v>0</v>
      </c>
    </row>
    <row r="62" spans="1:7" ht="34.950000000000003" customHeight="1" x14ac:dyDescent="0.25">
      <c r="A62" s="40">
        <f>Прайс_лист!B72</f>
        <v>58</v>
      </c>
      <c r="B62" s="40" t="str">
        <f>Прайс_лист!C72</f>
        <v>Д-217-80</v>
      </c>
      <c r="C62" s="41" t="str">
        <f>Прайс_лист!D72</f>
        <v>Обложка "ЮНА" для Дневников и Проверочных работ, 80 мкм, ПВД</v>
      </c>
      <c r="D62" s="32">
        <v>2000</v>
      </c>
      <c r="E62" s="29">
        <f>Прайс_лист!J72</f>
        <v>2.4</v>
      </c>
      <c r="F62" s="32">
        <f>Прайс_лист!K72</f>
        <v>0</v>
      </c>
      <c r="G62" s="30">
        <f t="shared" si="0"/>
        <v>0</v>
      </c>
    </row>
    <row r="63" spans="1:7" ht="34.950000000000003" customHeight="1" x14ac:dyDescent="0.25">
      <c r="A63" s="40">
        <f>Прайс_лист!B73</f>
        <v>59</v>
      </c>
      <c r="B63" s="40" t="str">
        <f>Прайс_лист!C73</f>
        <v>А5-226-80</v>
      </c>
      <c r="C63" s="41" t="str">
        <f>Прайс_лист!D73</f>
        <v>Обложка "ЮНА" для учебников формата А-5, ПВД 80 мкм.</v>
      </c>
      <c r="D63" s="32">
        <v>2000</v>
      </c>
      <c r="E63" s="29">
        <f>Прайс_лист!J73</f>
        <v>2.5099999999999998</v>
      </c>
      <c r="F63" s="32">
        <f>Прайс_лист!K73</f>
        <v>0</v>
      </c>
      <c r="G63" s="30">
        <f t="shared" si="0"/>
        <v>0</v>
      </c>
    </row>
    <row r="64" spans="1:7" ht="34.950000000000003" customHeight="1" x14ac:dyDescent="0.25">
      <c r="A64" s="40">
        <f>Прайс_лист!B74</f>
        <v>60</v>
      </c>
      <c r="B64" s="40" t="str">
        <f>Прайс_лист!C74</f>
        <v>А5-226-100</v>
      </c>
      <c r="C64" s="41" t="str">
        <f>Прайс_лист!D74</f>
        <v>Обложка "ЮНА" для учебников формата А-5, ПВД 100 мкм.</v>
      </c>
      <c r="D64" s="32">
        <v>1600</v>
      </c>
      <c r="E64" s="29">
        <f>Прайс_лист!J74</f>
        <v>3.13</v>
      </c>
      <c r="F64" s="32">
        <f>Прайс_лист!K74</f>
        <v>0</v>
      </c>
      <c r="G64" s="30">
        <f t="shared" ref="G64" si="1">E64*F64</f>
        <v>0</v>
      </c>
    </row>
    <row r="65" spans="1:7" ht="34.950000000000003" customHeight="1" x14ac:dyDescent="0.25">
      <c r="A65" s="40">
        <f>Прайс_лист!B75</f>
        <v>61</v>
      </c>
      <c r="B65" s="40" t="str">
        <f>Прайс_лист!C75</f>
        <v>РТ-240-80</v>
      </c>
      <c r="C65" s="41" t="str">
        <f>Прайс_лист!D75</f>
        <v>Обложка "ЮНА" для Рабочих тетрадей и Прописей, ПВД 80 мкм.</v>
      </c>
      <c r="D65" s="32">
        <v>2000</v>
      </c>
      <c r="E65" s="29">
        <f>Прайс_лист!J75</f>
        <v>2.63</v>
      </c>
      <c r="F65" s="32">
        <f>Прайс_лист!K75</f>
        <v>0</v>
      </c>
      <c r="G65" s="30">
        <f t="shared" si="0"/>
        <v>0</v>
      </c>
    </row>
    <row r="66" spans="1:7" ht="34.950000000000003" customHeight="1" x14ac:dyDescent="0.25">
      <c r="A66" s="40">
        <f>Прайс_лист!B76</f>
        <v>62</v>
      </c>
      <c r="B66" s="40" t="str">
        <f>Прайс_лист!C76</f>
        <v xml:space="preserve">РТ-240-100 </v>
      </c>
      <c r="C66" s="41" t="str">
        <f>Прайс_лист!D76</f>
        <v>Обложка "ЮНА" для Рабочих тетрадей и Прописей, ПВД 100 мкм.</v>
      </c>
      <c r="D66" s="32">
        <v>1600</v>
      </c>
      <c r="E66" s="29">
        <f>Прайс_лист!J76</f>
        <v>3.27</v>
      </c>
      <c r="F66" s="32">
        <f>Прайс_лист!K76</f>
        <v>0</v>
      </c>
      <c r="G66" s="30">
        <f t="shared" ref="G66" si="2">E66*F66</f>
        <v>0</v>
      </c>
    </row>
    <row r="67" spans="1:7" ht="34.950000000000003" customHeight="1" x14ac:dyDescent="0.25">
      <c r="A67" s="40">
        <f>Прайс_лист!B77</f>
        <v>63</v>
      </c>
      <c r="B67" s="40" t="str">
        <f>Прайс_лист!C77</f>
        <v>Г-245-80</v>
      </c>
      <c r="C67" s="41" t="str">
        <f>Прайс_лист!D77</f>
        <v>Обложка "ЮНА" Гуманитарий для учебников, ПВД 80 мкм.</v>
      </c>
      <c r="D67" s="32">
        <v>2000</v>
      </c>
      <c r="E67" s="29">
        <f>Прайс_лист!J77</f>
        <v>2.67</v>
      </c>
      <c r="F67" s="32">
        <f>Прайс_лист!K77</f>
        <v>0</v>
      </c>
      <c r="G67" s="30">
        <f t="shared" si="0"/>
        <v>0</v>
      </c>
    </row>
    <row r="68" spans="1:7" ht="34.950000000000003" customHeight="1" x14ac:dyDescent="0.25">
      <c r="A68" s="40">
        <f>Прайс_лист!B78</f>
        <v>64</v>
      </c>
      <c r="B68" s="40" t="str">
        <f>Прайс_лист!C78</f>
        <v>ГМ-255-80</v>
      </c>
      <c r="C68" s="41" t="str">
        <f>Прайс_лист!D78</f>
        <v>Обложка "ЮНА" Гармония для учебников, ПВД 80 мкм.</v>
      </c>
      <c r="D68" s="32">
        <v>2000</v>
      </c>
      <c r="E68" s="29">
        <f>Прайс_лист!J78</f>
        <v>2.77</v>
      </c>
      <c r="F68" s="32">
        <f>Прайс_лист!K78</f>
        <v>0</v>
      </c>
      <c r="G68" s="30">
        <f t="shared" si="0"/>
        <v>0</v>
      </c>
    </row>
    <row r="69" spans="1:7" ht="34.950000000000003" customHeight="1" x14ac:dyDescent="0.25">
      <c r="A69" s="40">
        <f>Прайс_лист!B79</f>
        <v>65</v>
      </c>
      <c r="B69" s="40" t="str">
        <f>Прайс_лист!C79</f>
        <v>П-265-80</v>
      </c>
      <c r="C69" s="41" t="str">
        <f>Прайс_лист!D79</f>
        <v>Обложка "ЮНА" Петерсон для учебников, ПВД 80 мкм.</v>
      </c>
      <c r="D69" s="32">
        <v>1500</v>
      </c>
      <c r="E69" s="29">
        <f>Прайс_лист!J79</f>
        <v>3.31</v>
      </c>
      <c r="F69" s="32">
        <f>Прайс_лист!K79</f>
        <v>0</v>
      </c>
      <c r="G69" s="30">
        <f t="shared" si="0"/>
        <v>0</v>
      </c>
    </row>
    <row r="70" spans="1:7" ht="34.950000000000003" customHeight="1" x14ac:dyDescent="0.25">
      <c r="A70" s="40">
        <f>Прайс_лист!B80</f>
        <v>66</v>
      </c>
      <c r="B70" s="40" t="str">
        <f>Прайс_лист!C80</f>
        <v>Л-280-80</v>
      </c>
      <c r="C70" s="41" t="str">
        <f>Прайс_лист!D80</f>
        <v>Обложка "ЮНА" Лингвист для учебников, ПВД 80 мкм.</v>
      </c>
      <c r="D70" s="32">
        <v>1500</v>
      </c>
      <c r="E70" s="29">
        <f>Прайс_лист!J80</f>
        <v>3.47</v>
      </c>
      <c r="F70" s="32">
        <f>Прайс_лист!K80</f>
        <v>0</v>
      </c>
      <c r="G70" s="30">
        <f t="shared" si="0"/>
        <v>0</v>
      </c>
    </row>
    <row r="71" spans="1:7" ht="34.950000000000003" customHeight="1" x14ac:dyDescent="0.25">
      <c r="A71" s="40">
        <f>Прайс_лист!B81</f>
        <v>67</v>
      </c>
      <c r="B71" s="40" t="str">
        <f>Прайс_лист!C81</f>
        <v>АК-290-80</v>
      </c>
      <c r="C71" s="41" t="str">
        <f>Прайс_лист!D81</f>
        <v>Обложка "ЮНА" для Атласов и Контурных карт, ПВД 80 мкм.</v>
      </c>
      <c r="D71" s="32">
        <v>1500</v>
      </c>
      <c r="E71" s="29">
        <f>Прайс_лист!J81</f>
        <v>3.76</v>
      </c>
      <c r="F71" s="32">
        <f>Прайс_лист!K81</f>
        <v>0</v>
      </c>
      <c r="G71" s="30">
        <f t="shared" si="0"/>
        <v>0</v>
      </c>
    </row>
    <row r="72" spans="1:7" ht="34.950000000000003" customHeight="1" x14ac:dyDescent="0.25">
      <c r="A72" s="40">
        <f>Прайс_лист!B82</f>
        <v>68</v>
      </c>
      <c r="B72" s="40" t="str">
        <f>Прайс_лист!C82</f>
        <v>А4-300-80</v>
      </c>
      <c r="C72" s="41" t="str">
        <f>Прайс_лист!D82</f>
        <v>Обложка "ЮНА" для учебников формата А-4, ПВД 80 мкм.</v>
      </c>
      <c r="D72" s="32">
        <v>1500</v>
      </c>
      <c r="E72" s="29">
        <f>Прайс_лист!J82</f>
        <v>3.87</v>
      </c>
      <c r="F72" s="32">
        <f>Прайс_лист!K82</f>
        <v>0</v>
      </c>
      <c r="G72" s="30">
        <f t="shared" si="0"/>
        <v>0</v>
      </c>
    </row>
    <row r="73" spans="1:7" ht="34.950000000000003" customHeight="1" x14ac:dyDescent="0.25">
      <c r="A73" s="40">
        <f>Прайс_лист!B83</f>
        <v>69</v>
      </c>
      <c r="B73" s="40" t="str">
        <f>Прайс_лист!C83</f>
        <v>НВ-208</v>
      </c>
      <c r="C73" s="41" t="str">
        <f>Прайс_лист!D83</f>
        <v>Набор обложек "ЮНА" для тетрадей, 10 штук, ПВД 40 мкм.</v>
      </c>
      <c r="D73" s="32">
        <v>280</v>
      </c>
      <c r="E73" s="29">
        <f>Прайс_лист!J83</f>
        <v>18.27</v>
      </c>
      <c r="F73" s="32">
        <f>Прайс_лист!K83</f>
        <v>0</v>
      </c>
      <c r="G73" s="30">
        <f t="shared" si="0"/>
        <v>0</v>
      </c>
    </row>
    <row r="74" spans="1:7" ht="34.950000000000003" customHeight="1" x14ac:dyDescent="0.25">
      <c r="A74" s="40">
        <f>Прайс_лист!B84</f>
        <v>70</v>
      </c>
      <c r="B74" s="40" t="str">
        <f>Прайс_лист!C84</f>
        <v>НТ-208-50</v>
      </c>
      <c r="C74" s="41" t="str">
        <f>Прайс_лист!D84</f>
        <v>Набор обложек "ЮНА" для тетрадей, 10 штук, ПВД 50 мкм.</v>
      </c>
      <c r="D74" s="32">
        <v>240</v>
      </c>
      <c r="E74" s="29">
        <f>Прайс_лист!J84</f>
        <v>20.53</v>
      </c>
      <c r="F74" s="32">
        <f>Прайс_лист!K84</f>
        <v>0</v>
      </c>
      <c r="G74" s="30">
        <f t="shared" si="0"/>
        <v>0</v>
      </c>
    </row>
    <row r="75" spans="1:7" ht="34.950000000000003" customHeight="1" x14ac:dyDescent="0.25">
      <c r="A75" s="40">
        <f>Прайс_лист!B85</f>
        <v>71</v>
      </c>
      <c r="B75" s="40" t="str">
        <f>Прайс_лист!C85</f>
        <v>НС-208</v>
      </c>
      <c r="C75" s="41" t="str">
        <f>Прайс_лист!D85</f>
        <v>Набор обложек "ЮНА" для тетрадей, 10 штук, ПВД 80 мкм.</v>
      </c>
      <c r="D75" s="32">
        <v>180</v>
      </c>
      <c r="E75" s="29">
        <f>Прайс_лист!J85</f>
        <v>28</v>
      </c>
      <c r="F75" s="32">
        <f>Прайс_лист!K85</f>
        <v>0</v>
      </c>
      <c r="G75" s="30">
        <f t="shared" si="0"/>
        <v>0</v>
      </c>
    </row>
    <row r="76" spans="1:7" ht="34.950000000000003" customHeight="1" x14ac:dyDescent="0.25">
      <c r="A76" s="40">
        <f>Прайс_лист!B86</f>
        <v>72</v>
      </c>
      <c r="B76" s="40" t="str">
        <f>Прайс_лист!C86</f>
        <v>НТ-208-100</v>
      </c>
      <c r="C76" s="41" t="str">
        <f>Прайс_лист!D86</f>
        <v>Набор обложек "ЮНА" для тетрадей, 10 штук, ПВД 100 мкм.</v>
      </c>
      <c r="D76" s="32">
        <v>150</v>
      </c>
      <c r="E76" s="29">
        <f>Прайс_лист!J86</f>
        <v>33.07</v>
      </c>
      <c r="F76" s="32">
        <f>Прайс_лист!K86</f>
        <v>0</v>
      </c>
      <c r="G76" s="30">
        <f t="shared" si="0"/>
        <v>0</v>
      </c>
    </row>
    <row r="77" spans="1:7" ht="34.950000000000003" customHeight="1" x14ac:dyDescent="0.25">
      <c r="A77" s="40">
        <f>Прайс_лист!B87</f>
        <v>73</v>
      </c>
      <c r="B77" s="40" t="str">
        <f>Прайс_лист!C87</f>
        <v>НД-217-80</v>
      </c>
      <c r="C77" s="41" t="str">
        <f>Прайс_лист!D87</f>
        <v>Набор обложек "ЮНА" для Дневников и Проверочных работ, 10 штук, ПВД 80 мкм.</v>
      </c>
      <c r="D77" s="32">
        <v>180</v>
      </c>
      <c r="E77" s="29">
        <f>Прайс_лист!J87</f>
        <v>29.73</v>
      </c>
      <c r="F77" s="32">
        <f>Прайс_лист!K87</f>
        <v>0</v>
      </c>
      <c r="G77" s="30">
        <f t="shared" si="0"/>
        <v>0</v>
      </c>
    </row>
    <row r="78" spans="1:7" ht="34.950000000000003" customHeight="1" x14ac:dyDescent="0.25">
      <c r="A78" s="40">
        <f>Прайс_лист!B88</f>
        <v>74</v>
      </c>
      <c r="B78" s="40" t="str">
        <f>Прайс_лист!C88</f>
        <v>НА5-226-80</v>
      </c>
      <c r="C78" s="41" t="str">
        <f>Прайс_лист!D88</f>
        <v>Набор обложек "ЮНА" для учебников формата А-5, 10 штук, ПВД 80 мкм.</v>
      </c>
      <c r="D78" s="32">
        <v>180</v>
      </c>
      <c r="E78" s="29">
        <f>Прайс_лист!J88</f>
        <v>30.93</v>
      </c>
      <c r="F78" s="32">
        <f>Прайс_лист!K88</f>
        <v>0</v>
      </c>
      <c r="G78" s="30">
        <f t="shared" si="0"/>
        <v>0</v>
      </c>
    </row>
    <row r="79" spans="1:7" ht="34.950000000000003" customHeight="1" x14ac:dyDescent="0.25">
      <c r="A79" s="40">
        <f>Прайс_лист!B89</f>
        <v>75</v>
      </c>
      <c r="B79" s="40" t="str">
        <f>Прайс_лист!C89</f>
        <v>НА5-226-100</v>
      </c>
      <c r="C79" s="41" t="str">
        <f>Прайс_лист!D89</f>
        <v>Набор обложек "ЮНА" для учебников формата А-5, 10 штук, ПВД 100 мкм.</v>
      </c>
      <c r="D79" s="32">
        <v>125</v>
      </c>
      <c r="E79" s="29">
        <f>Прайс_лист!J89</f>
        <v>37.07</v>
      </c>
      <c r="F79" s="32">
        <f>Прайс_лист!K89</f>
        <v>0</v>
      </c>
      <c r="G79" s="30">
        <f t="shared" ref="G79" si="3">E79*F79</f>
        <v>0</v>
      </c>
    </row>
    <row r="80" spans="1:7" ht="34.950000000000003" customHeight="1" x14ac:dyDescent="0.25">
      <c r="A80" s="40">
        <f>Прайс_лист!B90</f>
        <v>76</v>
      </c>
      <c r="B80" s="40" t="str">
        <f>Прайс_лист!C90</f>
        <v>НРТ-240-80</v>
      </c>
      <c r="C80" s="41" t="str">
        <f>Прайс_лист!D90</f>
        <v>Набор обложек "ЮНА" для Рабочих тетрадей и прописей, 10 штук, ПВД 80 мкм.</v>
      </c>
      <c r="D80" s="32">
        <v>180</v>
      </c>
      <c r="E80" s="29">
        <f>Прайс_лист!J90</f>
        <v>31.47</v>
      </c>
      <c r="F80" s="32">
        <f>Прайс_лист!K90</f>
        <v>0</v>
      </c>
      <c r="G80" s="30">
        <f t="shared" si="0"/>
        <v>0</v>
      </c>
    </row>
    <row r="81" spans="1:7" ht="34.950000000000003" customHeight="1" x14ac:dyDescent="0.25">
      <c r="A81" s="40">
        <f>Прайс_лист!B91</f>
        <v>77</v>
      </c>
      <c r="B81" s="40" t="str">
        <f>Прайс_лист!C91</f>
        <v>НРТ-240-100</v>
      </c>
      <c r="C81" s="41" t="str">
        <f>Прайс_лист!D91</f>
        <v>Набор обложек "ЮНА" для Рабочих тетрадей и прописей, 10 штук, ПВД 100 мкм.</v>
      </c>
      <c r="D81" s="32">
        <v>125</v>
      </c>
      <c r="E81" s="29">
        <f>Прайс_лист!J91</f>
        <v>38.53</v>
      </c>
      <c r="F81" s="32">
        <f>Прайс_лист!K91</f>
        <v>0</v>
      </c>
      <c r="G81" s="30">
        <f t="shared" ref="G81" si="4">E81*F81</f>
        <v>0</v>
      </c>
    </row>
    <row r="82" spans="1:7" ht="34.950000000000003" customHeight="1" x14ac:dyDescent="0.25">
      <c r="A82" s="40">
        <f>Прайс_лист!B92</f>
        <v>78</v>
      </c>
      <c r="B82" s="40" t="str">
        <f>Прайс_лист!C92</f>
        <v>НГ-245-80</v>
      </c>
      <c r="C82" s="41" t="str">
        <f>Прайс_лист!D92</f>
        <v>Набор обложек "ЮНА" Гуманитарий для учебников, 10 штук, ПВД 80 мкм.</v>
      </c>
      <c r="D82" s="32">
        <v>180</v>
      </c>
      <c r="E82" s="29">
        <f>Прайс_лист!J92</f>
        <v>32</v>
      </c>
      <c r="F82" s="32">
        <f>Прайс_лист!K92</f>
        <v>0</v>
      </c>
      <c r="G82" s="30">
        <f t="shared" ref="G82:G107" si="5">E82*F82</f>
        <v>0</v>
      </c>
    </row>
    <row r="83" spans="1:7" ht="34.950000000000003" customHeight="1" x14ac:dyDescent="0.25">
      <c r="A83" s="40">
        <f>Прайс_лист!B93</f>
        <v>79</v>
      </c>
      <c r="B83" s="40" t="str">
        <f>Прайс_лист!C93</f>
        <v>НГМ-255-80</v>
      </c>
      <c r="C83" s="41" t="str">
        <f>Прайс_лист!D93</f>
        <v>Набор обложек "ЮНА" Гармония для учебников, 10 штук, ПВД 80 мкм.</v>
      </c>
      <c r="D83" s="32">
        <v>150</v>
      </c>
      <c r="E83" s="29">
        <f>Прайс_лист!J93</f>
        <v>32.869999999999997</v>
      </c>
      <c r="F83" s="32">
        <f>Прайс_лист!K93</f>
        <v>0</v>
      </c>
      <c r="G83" s="30">
        <f t="shared" si="5"/>
        <v>0</v>
      </c>
    </row>
    <row r="84" spans="1:7" ht="34.950000000000003" customHeight="1" x14ac:dyDescent="0.25">
      <c r="A84" s="40">
        <f>Прайс_лист!B94</f>
        <v>80</v>
      </c>
      <c r="B84" s="40" t="str">
        <f>Прайс_лист!C94</f>
        <v>НП-265-80</v>
      </c>
      <c r="C84" s="41" t="str">
        <f>Прайс_лист!D94</f>
        <v>Набор обложек "ЮНА" Петерсон для учебников, 10 штук, ПВД 80 мкм.</v>
      </c>
      <c r="D84" s="32">
        <v>150</v>
      </c>
      <c r="E84" s="29">
        <f>Прайс_лист!J94</f>
        <v>38.270000000000003</v>
      </c>
      <c r="F84" s="32">
        <f>Прайс_лист!K94</f>
        <v>0</v>
      </c>
      <c r="G84" s="30">
        <f t="shared" si="5"/>
        <v>0</v>
      </c>
    </row>
    <row r="85" spans="1:7" ht="34.950000000000003" customHeight="1" x14ac:dyDescent="0.25">
      <c r="A85" s="40">
        <f>Прайс_лист!B95</f>
        <v>81</v>
      </c>
      <c r="B85" s="40" t="str">
        <f>Прайс_лист!C95</f>
        <v>НЛ-280-80</v>
      </c>
      <c r="C85" s="41" t="str">
        <f>Прайс_лист!D95</f>
        <v>Набор обложек "ЮНА" Лингвист для учебников, 10 штук, ПВД 80 мкм.</v>
      </c>
      <c r="D85" s="32">
        <v>150</v>
      </c>
      <c r="E85" s="29">
        <f>Прайс_лист!J95</f>
        <v>40.53</v>
      </c>
      <c r="F85" s="32">
        <f>Прайс_лист!K95</f>
        <v>0</v>
      </c>
      <c r="G85" s="30">
        <f t="shared" si="5"/>
        <v>0</v>
      </c>
    </row>
    <row r="86" spans="1:7" ht="34.950000000000003" customHeight="1" x14ac:dyDescent="0.25">
      <c r="A86" s="40">
        <f>Прайс_лист!B96</f>
        <v>82</v>
      </c>
      <c r="B86" s="40" t="str">
        <f>Прайс_лист!C96</f>
        <v>НАК-290-80</v>
      </c>
      <c r="C86" s="41" t="str">
        <f>Прайс_лист!D96</f>
        <v>Набор обложек "ЮНА" для Атласов и Контурных карт, 10 штук, ПВД 80 мкм.</v>
      </c>
      <c r="D86" s="32">
        <v>150</v>
      </c>
      <c r="E86" s="29">
        <f>Прайс_лист!J96</f>
        <v>43.47</v>
      </c>
      <c r="F86" s="32">
        <f>Прайс_лист!K96</f>
        <v>0</v>
      </c>
      <c r="G86" s="30">
        <f t="shared" si="5"/>
        <v>0</v>
      </c>
    </row>
    <row r="87" spans="1:7" ht="34.950000000000003" customHeight="1" x14ac:dyDescent="0.25">
      <c r="A87" s="40">
        <f>Прайс_лист!B97</f>
        <v>83</v>
      </c>
      <c r="B87" s="40" t="str">
        <f>Прайс_лист!C97</f>
        <v>НА4-300-80</v>
      </c>
      <c r="C87" s="41" t="str">
        <f>Прайс_лист!D97</f>
        <v>Набор обложек "ЮНА" для учебников формата А-4, 10 штук, ПВД 80 мкм.</v>
      </c>
      <c r="D87" s="32">
        <v>150</v>
      </c>
      <c r="E87" s="29">
        <f>Прайс_лист!J97</f>
        <v>44.53</v>
      </c>
      <c r="F87" s="32">
        <f>Прайс_лист!K97</f>
        <v>0</v>
      </c>
      <c r="G87" s="30">
        <f t="shared" si="5"/>
        <v>0</v>
      </c>
    </row>
    <row r="88" spans="1:7" ht="34.950000000000003" customHeight="1" x14ac:dyDescent="0.25">
      <c r="A88" s="40">
        <f>Прайс_лист!B101</f>
        <v>84</v>
      </c>
      <c r="B88" s="40" t="str">
        <f>Прайс_лист!C101</f>
        <v>ОТ-208-Color</v>
      </c>
      <c r="C88" s="41" t="str">
        <f>Прайс_лист!D101</f>
        <v>Обложка "ЮНА" для Общих тетрадей, Color, универсальная, 150 мкм, ПЭ</v>
      </c>
      <c r="D88" s="32">
        <v>300</v>
      </c>
      <c r="E88" s="29">
        <f>Прайс_лист!J101</f>
        <v>12.96</v>
      </c>
      <c r="F88" s="32">
        <f>Прайс_лист!K101</f>
        <v>0</v>
      </c>
      <c r="G88" s="30">
        <f t="shared" si="5"/>
        <v>0</v>
      </c>
    </row>
    <row r="89" spans="1:7" ht="34.950000000000003" customHeight="1" x14ac:dyDescent="0.25">
      <c r="A89" s="40">
        <f>Прайс_лист!B102</f>
        <v>85</v>
      </c>
      <c r="B89" s="40" t="str">
        <f>Прайс_лист!C102</f>
        <v>Д-217-Color</v>
      </c>
      <c r="C89" s="41" t="str">
        <f>Прайс_лист!D102</f>
        <v>Обложка "ЮНА" для Дневников и Проверочных работ, Color, универсальная, 150 мкм, ПЭ</v>
      </c>
      <c r="D89" s="32">
        <v>300</v>
      </c>
      <c r="E89" s="29">
        <f>Прайс_лист!J102</f>
        <v>13.26</v>
      </c>
      <c r="F89" s="32">
        <f>Прайс_лист!K102</f>
        <v>0</v>
      </c>
      <c r="G89" s="30">
        <f t="shared" si="5"/>
        <v>0</v>
      </c>
    </row>
    <row r="90" spans="1:7" ht="34.950000000000003" customHeight="1" x14ac:dyDescent="0.25">
      <c r="A90" s="40">
        <f>Прайс_лист!B103</f>
        <v>86</v>
      </c>
      <c r="B90" s="40" t="str">
        <f>Прайс_лист!C103</f>
        <v>А5-226-Color</v>
      </c>
      <c r="C90" s="41" t="str">
        <f>Прайс_лист!D103</f>
        <v>Обложка "ЮНА" для учебников формата А-5, Color, универсальная, 150 мкм, ПЭ</v>
      </c>
      <c r="D90" s="32">
        <v>300</v>
      </c>
      <c r="E90" s="29">
        <f>Прайс_лист!J103</f>
        <v>13.74</v>
      </c>
      <c r="F90" s="32">
        <f>Прайс_лист!K103</f>
        <v>0</v>
      </c>
      <c r="G90" s="30">
        <f t="shared" si="5"/>
        <v>0</v>
      </c>
    </row>
    <row r="91" spans="1:7" ht="34.950000000000003" customHeight="1" x14ac:dyDescent="0.25">
      <c r="A91" s="40">
        <f>Прайс_лист!B104</f>
        <v>87</v>
      </c>
      <c r="B91" s="40" t="str">
        <f>Прайс_лист!C104</f>
        <v>РТ-240-Color</v>
      </c>
      <c r="C91" s="41" t="str">
        <f>Прайс_лист!D104</f>
        <v>Обложка "ЮНА" для Рабочих тетрадей и Прописей, Color, универсальная, 150 мкм, ПЭ</v>
      </c>
      <c r="D91" s="32">
        <v>300</v>
      </c>
      <c r="E91" s="29">
        <f>Прайс_лист!J104</f>
        <v>14.3</v>
      </c>
      <c r="F91" s="32">
        <f>Прайс_лист!K104</f>
        <v>0</v>
      </c>
      <c r="G91" s="30">
        <f t="shared" si="5"/>
        <v>0</v>
      </c>
    </row>
    <row r="92" spans="1:7" ht="34.950000000000003" customHeight="1" x14ac:dyDescent="0.25">
      <c r="A92" s="40">
        <f>Прайс_лист!B105</f>
        <v>88</v>
      </c>
      <c r="B92" s="40" t="str">
        <f>Прайс_лист!C105</f>
        <v>Г-245-Color</v>
      </c>
      <c r="C92" s="41" t="str">
        <f>Прайс_лист!D105</f>
        <v>Обложка "ЮНА" Гуманитарий для учебников, Color, универсальная, 150 мкм, ПЭ</v>
      </c>
      <c r="D92" s="32">
        <v>300</v>
      </c>
      <c r="E92" s="29">
        <f>Прайс_лист!J105</f>
        <v>14.52</v>
      </c>
      <c r="F92" s="32">
        <f>Прайс_лист!K105</f>
        <v>0</v>
      </c>
      <c r="G92" s="30">
        <f t="shared" si="5"/>
        <v>0</v>
      </c>
    </row>
    <row r="93" spans="1:7" ht="34.950000000000003" customHeight="1" x14ac:dyDescent="0.25">
      <c r="A93" s="40">
        <f>Прайс_лист!B106</f>
        <v>89</v>
      </c>
      <c r="B93" s="40" t="str">
        <f>Прайс_лист!C106</f>
        <v>ГМ-255-Color</v>
      </c>
      <c r="C93" s="41" t="str">
        <f>Прайс_лист!D106</f>
        <v>Обложка "ЮНА" Гармония для учебников, Color, универсальная, 150 мкм, ПЭ</v>
      </c>
      <c r="D93" s="32">
        <v>300</v>
      </c>
      <c r="E93" s="29">
        <f>Прайс_лист!J106</f>
        <v>14.95</v>
      </c>
      <c r="F93" s="32">
        <f>Прайс_лист!K106</f>
        <v>0</v>
      </c>
      <c r="G93" s="30">
        <f t="shared" si="5"/>
        <v>0</v>
      </c>
    </row>
    <row r="94" spans="1:7" ht="34.950000000000003" customHeight="1" x14ac:dyDescent="0.25">
      <c r="A94" s="40">
        <f>Прайс_лист!B107</f>
        <v>90</v>
      </c>
      <c r="B94" s="40" t="str">
        <f>Прайс_лист!C107</f>
        <v>П-265-Color</v>
      </c>
      <c r="C94" s="41" t="str">
        <f>Прайс_лист!D107</f>
        <v>Обложка "ЮНА" Петерсон для учебников, Color, универсальная, 150 мкм, ПЭ</v>
      </c>
      <c r="D94" s="32">
        <v>300</v>
      </c>
      <c r="E94" s="29">
        <f>Прайс_лист!J107</f>
        <v>17.13</v>
      </c>
      <c r="F94" s="32">
        <f>Прайс_лист!K107</f>
        <v>0</v>
      </c>
      <c r="G94" s="30">
        <f t="shared" si="5"/>
        <v>0</v>
      </c>
    </row>
    <row r="95" spans="1:7" ht="34.950000000000003" customHeight="1" x14ac:dyDescent="0.25">
      <c r="A95" s="40">
        <f>Прайс_лист!B108</f>
        <v>91</v>
      </c>
      <c r="B95" s="40" t="str">
        <f>Прайс_лист!C108</f>
        <v>Л-280-Color</v>
      </c>
      <c r="C95" s="41" t="str">
        <f>Прайс_лист!D108</f>
        <v>Обложка "ЮНА" Лингвист для учебников, Color, универсальная, 150 мкм, ПЭ</v>
      </c>
      <c r="D95" s="32">
        <v>300</v>
      </c>
      <c r="E95" s="29">
        <f>Прайс_лист!J108</f>
        <v>17.88</v>
      </c>
      <c r="F95" s="32">
        <f>Прайс_лист!K108</f>
        <v>0</v>
      </c>
      <c r="G95" s="30">
        <f t="shared" si="5"/>
        <v>0</v>
      </c>
    </row>
    <row r="96" spans="1:7" ht="34.950000000000003" customHeight="1" x14ac:dyDescent="0.25">
      <c r="A96" s="40">
        <f>Прайс_лист!B109</f>
        <v>92</v>
      </c>
      <c r="B96" s="40" t="str">
        <f>Прайс_лист!C109</f>
        <v>АК-290-Color</v>
      </c>
      <c r="C96" s="41" t="str">
        <f>Прайс_лист!D109</f>
        <v>Обложка "ЮНА" для Атласов и Контурных карт, Color, универсальная, 150 мкм, ПЭ</v>
      </c>
      <c r="D96" s="32">
        <v>300</v>
      </c>
      <c r="E96" s="29">
        <f>Прайс_лист!J109</f>
        <v>18.37</v>
      </c>
      <c r="F96" s="32">
        <f>Прайс_лист!K109</f>
        <v>0</v>
      </c>
      <c r="G96" s="30">
        <f t="shared" si="5"/>
        <v>0</v>
      </c>
    </row>
    <row r="97" spans="1:7" ht="34.950000000000003" customHeight="1" x14ac:dyDescent="0.25">
      <c r="A97" s="40">
        <f>Прайс_лист!B110</f>
        <v>93</v>
      </c>
      <c r="B97" s="40" t="str">
        <f>Прайс_лист!C110</f>
        <v>А4-300-Color</v>
      </c>
      <c r="C97" s="41" t="str">
        <f>Прайс_лист!D110</f>
        <v>Обложка "ЮНА" для учебников формата А-4, Color, универсальная, 150 мкм, ПЭ</v>
      </c>
      <c r="D97" s="32">
        <v>100</v>
      </c>
      <c r="E97" s="29">
        <f>Прайс_лист!J110</f>
        <v>18.87</v>
      </c>
      <c r="F97" s="32">
        <f>Прайс_лист!K110</f>
        <v>0</v>
      </c>
      <c r="G97" s="30">
        <f t="shared" si="5"/>
        <v>0</v>
      </c>
    </row>
    <row r="98" spans="1:7" ht="34.950000000000003" customHeight="1" x14ac:dyDescent="0.25">
      <c r="A98" s="40">
        <f>Прайс_лист!B111</f>
        <v>94</v>
      </c>
      <c r="B98" s="40" t="str">
        <f>Прайс_лист!C111</f>
        <v>НОТ-208-Color</v>
      </c>
      <c r="C98" s="41" t="str">
        <f>Прайс_лист!D111</f>
        <v>Набор обложек "ЮНА" для Общих тетрадей, Color, 5 штук универсальных, 150 мкм, ПЭ</v>
      </c>
      <c r="D98" s="32">
        <v>100</v>
      </c>
      <c r="E98" s="29">
        <f>Прайс_лист!J111</f>
        <v>71.03</v>
      </c>
      <c r="F98" s="32">
        <f>Прайс_лист!K111</f>
        <v>0</v>
      </c>
      <c r="G98" s="30">
        <f t="shared" si="5"/>
        <v>0</v>
      </c>
    </row>
    <row r="99" spans="1:7" ht="34.950000000000003" customHeight="1" x14ac:dyDescent="0.25">
      <c r="A99" s="40">
        <f>Прайс_лист!B112</f>
        <v>95</v>
      </c>
      <c r="B99" s="40" t="str">
        <f>Прайс_лист!C112</f>
        <v>НД-217-Color</v>
      </c>
      <c r="C99" s="41" t="str">
        <f>Прайс_лист!D112</f>
        <v>Набор обложек "ЮНА" для Дневников и Проверочных работ, Color, 5 штук универсальных, 150 мкм, ПЭ</v>
      </c>
      <c r="D99" s="32">
        <v>100</v>
      </c>
      <c r="E99" s="29">
        <f>Прайс_лист!J112</f>
        <v>72.75</v>
      </c>
      <c r="F99" s="32">
        <f>Прайс_лист!K112</f>
        <v>0</v>
      </c>
      <c r="G99" s="30">
        <f t="shared" si="5"/>
        <v>0</v>
      </c>
    </row>
    <row r="100" spans="1:7" ht="34.950000000000003" customHeight="1" x14ac:dyDescent="0.25">
      <c r="A100" s="40">
        <f>Прайс_лист!B113</f>
        <v>96</v>
      </c>
      <c r="B100" s="40" t="str">
        <f>Прайс_лист!C113</f>
        <v>НА5-226-Color</v>
      </c>
      <c r="C100" s="41" t="str">
        <f>Прайс_лист!D113</f>
        <v>Набор обложек "ЮНА" для учебников формата А-5, Color, 5 штук универсальных, 150 мкм, ПЭ</v>
      </c>
      <c r="D100" s="32">
        <v>100</v>
      </c>
      <c r="E100" s="29">
        <f>Прайс_лист!J113</f>
        <v>75.14</v>
      </c>
      <c r="F100" s="32">
        <f>Прайс_лист!K113</f>
        <v>0</v>
      </c>
      <c r="G100" s="30">
        <f t="shared" si="5"/>
        <v>0</v>
      </c>
    </row>
    <row r="101" spans="1:7" ht="34.950000000000003" customHeight="1" x14ac:dyDescent="0.25">
      <c r="A101" s="40">
        <f>Прайс_лист!B114</f>
        <v>97</v>
      </c>
      <c r="B101" s="40" t="str">
        <f>Прайс_лист!C114</f>
        <v>НРТ-240-Color</v>
      </c>
      <c r="C101" s="41" t="str">
        <f>Прайс_лист!D114</f>
        <v>Набор обложек "ЮНА" для Рабочих тетрадей и прописей, Color, 5 штук универсальных, 150 мкм, ПЭ</v>
      </c>
      <c r="D101" s="32">
        <v>100</v>
      </c>
      <c r="E101" s="29">
        <f>Прайс_лист!J114</f>
        <v>78.010000000000005</v>
      </c>
      <c r="F101" s="32">
        <f>Прайс_лист!K114</f>
        <v>0</v>
      </c>
      <c r="G101" s="30">
        <f t="shared" si="5"/>
        <v>0</v>
      </c>
    </row>
    <row r="102" spans="1:7" ht="34.950000000000003" customHeight="1" x14ac:dyDescent="0.25">
      <c r="A102" s="40">
        <f>Прайс_лист!B115</f>
        <v>98</v>
      </c>
      <c r="B102" s="40" t="str">
        <f>Прайс_лист!C115</f>
        <v>НГ-245-Color</v>
      </c>
      <c r="C102" s="41" t="str">
        <f>Прайс_лист!D115</f>
        <v>Набор обложек "ЮНА" Гуманитарий для учебников, Color, 5 штук универсальных, 150 мкм, ПЭ</v>
      </c>
      <c r="D102" s="32">
        <v>100</v>
      </c>
      <c r="E102" s="29">
        <f>Прайс_лист!J115</f>
        <v>79.19</v>
      </c>
      <c r="F102" s="32">
        <f>Прайс_лист!K115</f>
        <v>0</v>
      </c>
      <c r="G102" s="30">
        <f t="shared" si="5"/>
        <v>0</v>
      </c>
    </row>
    <row r="103" spans="1:7" ht="34.950000000000003" customHeight="1" x14ac:dyDescent="0.25">
      <c r="A103" s="40">
        <f>Прайс_лист!B116</f>
        <v>99</v>
      </c>
      <c r="B103" s="40" t="str">
        <f>Прайс_лист!C116</f>
        <v>НГМ-255-Color</v>
      </c>
      <c r="C103" s="41" t="str">
        <f>Прайс_лист!D116</f>
        <v>Набор обложек "ЮНА" Гармония для учебников, Color, 5 штук универсальных, 150 мкм, ПЭ</v>
      </c>
      <c r="D103" s="32">
        <v>100</v>
      </c>
      <c r="E103" s="29">
        <f>Прайс_лист!J116</f>
        <v>81.36</v>
      </c>
      <c r="F103" s="32">
        <f>Прайс_лист!K116</f>
        <v>0</v>
      </c>
      <c r="G103" s="30">
        <f t="shared" si="5"/>
        <v>0</v>
      </c>
    </row>
    <row r="104" spans="1:7" ht="34.950000000000003" customHeight="1" x14ac:dyDescent="0.25">
      <c r="A104" s="40">
        <f>Прайс_лист!B117</f>
        <v>100</v>
      </c>
      <c r="B104" s="40" t="str">
        <f>Прайс_лист!C117</f>
        <v>НП-265-Color</v>
      </c>
      <c r="C104" s="41" t="str">
        <f>Прайс_лист!D117</f>
        <v>Набор обложек "ЮНА" Петерсон для учебников, Color, 5 штук универсальных, 150 мкм, ПЭ</v>
      </c>
      <c r="D104" s="32">
        <v>100</v>
      </c>
      <c r="E104" s="29">
        <f>Прайс_лист!J117</f>
        <v>92.38</v>
      </c>
      <c r="F104" s="32">
        <f>Прайс_лист!K117</f>
        <v>0</v>
      </c>
      <c r="G104" s="30">
        <f t="shared" si="5"/>
        <v>0</v>
      </c>
    </row>
    <row r="105" spans="1:7" ht="34.950000000000003" customHeight="1" x14ac:dyDescent="0.25">
      <c r="A105" s="40">
        <f>Прайс_лист!B118</f>
        <v>101</v>
      </c>
      <c r="B105" s="40" t="str">
        <f>Прайс_лист!C118</f>
        <v>НЛ-280-Color</v>
      </c>
      <c r="C105" s="41" t="str">
        <f>Прайс_лист!D118</f>
        <v>Набор обложек "ЮНА" Лингвист для учебников, Color, 5 штук универсальных, 150 мкм, ПЭ</v>
      </c>
      <c r="D105" s="32">
        <v>100</v>
      </c>
      <c r="E105" s="29">
        <f>Прайс_лист!J118</f>
        <v>96.18</v>
      </c>
      <c r="F105" s="32">
        <f>Прайс_лист!K118</f>
        <v>0</v>
      </c>
      <c r="G105" s="30">
        <f t="shared" si="5"/>
        <v>0</v>
      </c>
    </row>
    <row r="106" spans="1:7" ht="34.950000000000003" customHeight="1" x14ac:dyDescent="0.25">
      <c r="A106" s="40">
        <f>Прайс_лист!B119</f>
        <v>102</v>
      </c>
      <c r="B106" s="40" t="str">
        <f>Прайс_лист!C119</f>
        <v>НАК-290-Color</v>
      </c>
      <c r="C106" s="41" t="str">
        <f>Прайс_лист!D119</f>
        <v>Набор обложек "ЮНА" для Атласов и Контурных карт, Color, 5 штук универсальных, 150 мкм, ПЭ</v>
      </c>
      <c r="D106" s="32">
        <v>100</v>
      </c>
      <c r="E106" s="29">
        <f>Прайс_лист!J119</f>
        <v>98.73</v>
      </c>
      <c r="F106" s="32">
        <f>Прайс_лист!K119</f>
        <v>0</v>
      </c>
      <c r="G106" s="30">
        <f t="shared" si="5"/>
        <v>0</v>
      </c>
    </row>
    <row r="107" spans="1:7" ht="34.950000000000003" customHeight="1" x14ac:dyDescent="0.25">
      <c r="A107" s="40">
        <f>Прайс_лист!B120</f>
        <v>103</v>
      </c>
      <c r="B107" s="40" t="str">
        <f>Прайс_лист!C120</f>
        <v>НА4-300-Color</v>
      </c>
      <c r="C107" s="41" t="str">
        <f>Прайс_лист!D120</f>
        <v>Набор обложек "ЮНА" для учебников формата А-4, Color, 5 штук универсальных, 150 мкм, ПЭ</v>
      </c>
      <c r="D107" s="32">
        <v>100</v>
      </c>
      <c r="E107" s="29">
        <f>Прайс_лист!J120</f>
        <v>101.29</v>
      </c>
      <c r="F107" s="32">
        <f>Прайс_лист!K120</f>
        <v>0</v>
      </c>
      <c r="G107" s="30">
        <f t="shared" si="5"/>
        <v>0</v>
      </c>
    </row>
    <row r="108" spans="1:7" ht="30" customHeight="1" x14ac:dyDescent="0.25">
      <c r="A108" s="87" t="s">
        <v>217</v>
      </c>
      <c r="B108" s="88"/>
      <c r="C108" s="88"/>
      <c r="D108" s="88"/>
      <c r="E108" s="88"/>
      <c r="F108" s="89"/>
      <c r="G108" s="31">
        <f>SUM(G5:G107)*0.05</f>
        <v>0</v>
      </c>
    </row>
    <row r="109" spans="1:7" ht="30" customHeight="1" x14ac:dyDescent="0.25">
      <c r="A109" s="86" t="s">
        <v>216</v>
      </c>
      <c r="B109" s="86"/>
      <c r="C109" s="86"/>
      <c r="D109" s="86"/>
      <c r="E109" s="86"/>
      <c r="F109" s="86"/>
      <c r="G109" s="35">
        <f>SUM(G5:G107)-G108</f>
        <v>0</v>
      </c>
    </row>
  </sheetData>
  <autoFilter ref="A4:G109" xr:uid="{00000000-0009-0000-0000-000001000000}"/>
  <mergeCells count="2">
    <mergeCell ref="A109:F109"/>
    <mergeCell ref="A108:F108"/>
  </mergeCells>
  <pageMargins left="0.39370078740157483" right="0.39370078740157483" top="0.19685039370078741" bottom="0.19685039370078741" header="0.31496062992125984" footer="0.31496062992125984"/>
  <pageSetup paperSize="9" scale="5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Прайс_лист</vt:lpstr>
      <vt:lpstr>Бланк заказа</vt:lpstr>
      <vt:lpstr>Прайс_лист!Область_печати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асус</dc:creator>
  <cp:lastModifiedBy>9A</cp:lastModifiedBy>
  <cp:lastPrinted>2024-02-25T12:06:30Z</cp:lastPrinted>
  <dcterms:created xsi:type="dcterms:W3CDTF">2009-05-25T17:04:16Z</dcterms:created>
  <dcterms:modified xsi:type="dcterms:W3CDTF">2024-03-01T07:04:54Z</dcterms:modified>
</cp:coreProperties>
</file>